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33" activeTab="0"/>
  </bookViews>
  <sheets>
    <sheet name="прил 5" sheetId="1" r:id="rId1"/>
  </sheets>
  <definedNames>
    <definedName name="_xlnm.Print_Titles" localSheetId="0">'прил 5'!$11:$11</definedName>
  </definedNames>
  <calcPr fullCalcOnLoad="1"/>
</workbook>
</file>

<file path=xl/sharedStrings.xml><?xml version="1.0" encoding="utf-8"?>
<sst xmlns="http://schemas.openxmlformats.org/spreadsheetml/2006/main" count="133" uniqueCount="131">
  <si>
    <t>Приложение 3</t>
  </si>
  <si>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</si>
  <si>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</si>
  <si>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</si>
  <si>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</si>
  <si>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</si>
  <si>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</si>
  <si>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</si>
  <si>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</si>
  <si>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</si>
  <si>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</si>
  <si>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</si>
  <si>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</si>
  <si>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</si>
  <si>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</si>
  <si>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</si>
  <si>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</si>
  <si>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</si>
  <si>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</si>
  <si>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</si>
  <si>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</si>
  <si>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</si>
  <si>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</si>
  <si>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</si>
  <si>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</si>
  <si>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</si>
  <si>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</si>
  <si>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</si>
  <si>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</si>
  <si>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</si>
  <si>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</si>
  <si>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</si>
  <si>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</si>
  <si>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</si>
  <si>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</si>
  <si>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</si>
  <si>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</si>
  <si>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</si>
  <si>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</si>
  <si>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</si>
  <si>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</si>
  <si>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</si>
  <si>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</si>
  <si>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</si>
  <si>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</si>
  <si>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</si>
  <si>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</si>
  <si>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</si>
  <si>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</si>
  <si>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</si>
  <si>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</si>
  <si>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</si>
  <si>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</si>
  <si>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</si>
  <si>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</si>
  <si>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</si>
  <si>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</si>
  <si>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</si>
  <si>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</si>
  <si>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</si>
  <si>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</si>
  <si>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</si>
  <si>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</si>
  <si>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</si>
  <si>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</si>
  <si>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</si>
  <si>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</si>
  <si>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</si>
  <si>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</si>
  <si>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</si>
  <si>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</si>
  <si>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</si>
  <si>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</si>
  <si>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</si>
  <si>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</si>
  <si>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</si>
  <si>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</si>
  <si>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</si>
  <si>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</si>
  <si>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</si>
  <si>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</si>
  <si>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</si>
  <si>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</si>
  <si>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</si>
  <si>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</si>
  <si>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</si>
  <si>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</si>
  <si>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</si>
  <si>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</si>
  <si>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</si>
  <si>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</si>
  <si>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</si>
  <si>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</si>
  <si>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</si>
  <si>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</si>
  <si>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</si>
  <si>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</si>
  <si>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</si>
  <si>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</si>
  <si>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</si>
  <si>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</si>
  <si>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</si>
  <si>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</si>
  <si>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</si>
  <si>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</si>
  <si>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</si>
  <si>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Штрафы, неустойки ,пени,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,казенным учреждением городского поселения</t>
  </si>
  <si>
    <t>1 16 07010 13 0000 140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</si>
  <si>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обязательсьв перед муниципальным органом(муниципальным казенным учреждением)городского поселения</t>
  </si>
  <si>
    <t>1 16 07090 13 0000 140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</si>
  <si>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поселения(муниципальным казенным учреждением),в связи с односторонним отказом исполнителя (подрядчика)то его исполнения (за исключением муниципального контракта,финансируемого за счет средств муниципального дорожного фонда)</t>
  </si>
  <si>
    <t>1 16 10081 13 0000 140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</si>
  <si>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</si>
  <si>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1 16 10123 13 0000 140</t>
  </si>
  <si>
    <t>2 02 25555 13 0000 150</t>
  </si>
  <si>
    <t>Субсидии бюджетам городских поселений на реализацию основных мероприятий государственной программы Камчатского края "Формирование современной городской среды в Камчатском крае"</t>
  </si>
  <si>
    <t>Приложение 2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</si>
  <si>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</si>
  <si>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1 11 09045 13 0000 120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</si>
  <si>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</si>
  <si>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</si>
  <si>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"О внесении изменений в Решение от 14 декабря 2020 года №10</t>
  </si>
  <si>
    <t xml:space="preserve">                                                "О местном бюджете Озерновского городского поселения на 2021 год"</t>
  </si>
  <si>
    <t>Доходы местного бюджета Озерновского городского поселения  на 2021 год</t>
  </si>
  <si>
    <t xml:space="preserve">к Решению Собрания депутатов Озерновского городского поселения от 14  декабря 2020 года №10 </t>
  </si>
  <si>
    <t>2 02 15002 13 0000 150</t>
  </si>
  <si>
    <t>Дотации бюджетам городских поселений на поддержку мер по обеспечению сбалансированности  бюджета</t>
  </si>
  <si>
    <t>" О местном бюджете Озерновского городского поселения на 2021 год"</t>
  </si>
  <si>
    <t>2 02 35469 13 0000 150</t>
  </si>
  <si>
    <t>Субвенции бюджетам городских поселений на проведение Всероссийской переписи населения 2020 года (за счет федерального бюджета)</t>
  </si>
  <si>
    <t>к Решению  Собраниядепутатов Озерновского городского поселения от "20 " апреля  2021 года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</si>
</sst>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#,##0.0"/>
    <numFmt numFmtId="177" formatCode="#,##0.000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2" fillId="0" borderId="19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wrapText="1"/>
    </xf>
    <xf numFmtId="0" fontId="5" fillId="0" borderId="2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/>
    </xf>
    <xf numFmtId="175" fontId="13" fillId="35" borderId="10" xfId="0" applyNumberFormat="1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vertical="center"/>
    </xf>
    <xf numFmtId="175" fontId="5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left" wrapText="1"/>
    </xf>
    <xf numFmtId="49" fontId="12" fillId="35" borderId="17" xfId="0" applyNumberFormat="1" applyFont="1" applyFill="1" applyBorder="1" applyAlignment="1">
      <alignment horizontal="left" wrapText="1"/>
    </xf>
    <xf numFmtId="0" fontId="5" fillId="35" borderId="17" xfId="0" applyFont="1" applyFill="1" applyBorder="1" applyAlignment="1">
      <alignment vertical="center" wrapText="1"/>
    </xf>
    <xf numFmtId="49" fontId="12" fillId="35" borderId="14" xfId="0" applyNumberFormat="1" applyFont="1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vertical="center"/>
    </xf>
    <xf numFmtId="175" fontId="10" fillId="35" borderId="10" xfId="0" applyNumberFormat="1" applyFont="1" applyFill="1" applyBorder="1" applyAlignment="1">
      <alignment horizontal="center" vertical="center"/>
    </xf>
    <xf numFmtId="175" fontId="5" fillId="35" borderId="13" xfId="0" applyNumberFormat="1" applyFont="1" applyFill="1" applyBorder="1" applyAlignment="1">
      <alignment horizontal="center" vertical="center"/>
    </xf>
    <xf numFmtId="175" fontId="5" fillId="35" borderId="21" xfId="0" applyNumberFormat="1" applyFont="1" applyFill="1" applyBorder="1" applyAlignment="1">
      <alignment horizontal="center" vertical="center"/>
    </xf>
    <xf numFmtId="175" fontId="5" fillId="35" borderId="17" xfId="0" applyNumberFormat="1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horizontal="center" vertical="center"/>
    </xf>
    <xf numFmtId="175" fontId="14" fillId="35" borderId="1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7"/>
  <sheetViews>
    <sheetView tabSelected="1" zoomScale="86" zoomScaleNormal="86" zoomScalePageLayoutView="0" workbookViewId="0" topLeftCell="A1">
      <selection activeCell="B12" sqref="B12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spans="1:5" ht="15">
      <c r="A1" s="110" t="s">
        <v>116</v>
      </c>
      <c r="B1" s="110"/>
      <c r="C1" s="110"/>
      <c r="D1" s="110"/>
      <c r="E1" s="110"/>
    </row>
    <row r="2" spans="1:5" ht="15">
      <c r="A2" s="110" t="s">
        <v>130</v>
      </c>
      <c r="B2" s="110"/>
      <c r="C2" s="110"/>
      <c r="D2" s="110"/>
      <c r="E2" s="110"/>
    </row>
    <row r="3" spans="1:5" ht="15">
      <c r="A3" s="110" t="s">
        <v>121</v>
      </c>
      <c r="B3" s="110"/>
      <c r="C3" s="110"/>
      <c r="D3" s="110"/>
      <c r="E3" s="110"/>
    </row>
    <row r="4" spans="1:5" ht="15">
      <c r="A4" s="110" t="s">
        <v>127</v>
      </c>
      <c r="B4" s="110"/>
      <c r="C4" s="110"/>
      <c r="D4" s="110"/>
      <c r="E4" s="110"/>
    </row>
    <row r="5" spans="1:5" ht="12.75">
      <c r="A5" s="111"/>
      <c r="B5" s="111"/>
      <c r="C5" s="111"/>
      <c r="D5" s="111"/>
      <c r="E5" s="111"/>
    </row>
    <row r="6" spans="1:8" ht="18.75" customHeight="1">
      <c r="A6" s="15"/>
      <c r="B6" s="7"/>
      <c r="C6" s="15"/>
      <c r="D6" s="15"/>
      <c r="E6" s="97" t="s">
        <v>0</v>
      </c>
      <c r="F6" s="15"/>
      <c r="G6" s="15"/>
      <c r="H6" s="15"/>
    </row>
    <row r="7" spans="1:8" ht="18.75" customHeight="1">
      <c r="A7" s="107" t="s">
        <v>124</v>
      </c>
      <c r="B7" s="107"/>
      <c r="C7" s="107"/>
      <c r="D7" s="107"/>
      <c r="E7" s="107"/>
      <c r="F7" s="15"/>
      <c r="G7" s="15"/>
      <c r="H7" s="15"/>
    </row>
    <row r="8" spans="1:8" ht="15">
      <c r="A8" s="97"/>
      <c r="B8" s="107" t="s">
        <v>122</v>
      </c>
      <c r="C8" s="107"/>
      <c r="D8" s="107"/>
      <c r="E8" s="107"/>
      <c r="F8" s="107"/>
      <c r="G8" s="107"/>
      <c r="H8" s="107"/>
    </row>
    <row r="9" spans="1:12" ht="17.25" customHeight="1">
      <c r="A9" s="108"/>
      <c r="B9" s="108"/>
      <c r="C9" s="108"/>
      <c r="D9" s="108"/>
      <c r="E9" s="108"/>
      <c r="F9" s="3"/>
      <c r="G9" s="3"/>
      <c r="I9" s="1" t="e">
        <f>#REF!*I10</f>
        <v>#REF!</v>
      </c>
      <c r="J9" s="1" t="e">
        <f>#REF!*J10</f>
        <v>#REF!</v>
      </c>
      <c r="K9" s="1" t="e">
        <f>#REF!*K10</f>
        <v>#REF!</v>
      </c>
      <c r="L9" s="1" t="e">
        <f>#REF!*L10</f>
        <v>#REF!</v>
      </c>
    </row>
    <row r="10" spans="1:12" s="7" customFormat="1" ht="21" customHeight="1">
      <c r="A10" s="109" t="s">
        <v>123</v>
      </c>
      <c r="B10" s="109"/>
      <c r="C10" s="109"/>
      <c r="D10" s="109"/>
      <c r="E10" s="109"/>
      <c r="F10" s="4"/>
      <c r="G10" s="5"/>
      <c r="H10" s="4"/>
      <c r="I10" s="6">
        <v>0.192</v>
      </c>
      <c r="J10" s="6">
        <v>0.181</v>
      </c>
      <c r="K10" s="6">
        <v>0.242</v>
      </c>
      <c r="L10" s="6">
        <v>0.385</v>
      </c>
    </row>
    <row r="11" spans="1:12" s="15" customFormat="1" ht="12.75" customHeight="1">
      <c r="A11" s="7"/>
      <c r="B11" s="8" t="s">
        <v>1</v>
      </c>
      <c r="C11" s="7"/>
      <c r="D11" s="9"/>
      <c r="E11" s="10"/>
      <c r="F11" s="11" t="s">
        <v>2</v>
      </c>
      <c r="G11" s="12" t="s">
        <v>3</v>
      </c>
      <c r="H11" s="13"/>
      <c r="I11" s="14" t="s">
        <v>4</v>
      </c>
      <c r="J11" s="13" t="s">
        <v>5</v>
      </c>
      <c r="K11" s="13" t="s">
        <v>6</v>
      </c>
      <c r="L11" s="13" t="s">
        <v>7</v>
      </c>
    </row>
    <row r="12" spans="1:12" s="15" customFormat="1" ht="60">
      <c r="A12" s="16" t="s">
        <v>8</v>
      </c>
      <c r="B12" s="16" t="s">
        <v>9</v>
      </c>
      <c r="C12" s="16" t="s">
        <v>10</v>
      </c>
      <c r="D12" s="16" t="s">
        <v>11</v>
      </c>
      <c r="E12" s="16" t="s">
        <v>12</v>
      </c>
      <c r="F12" s="17"/>
      <c r="G12" s="18"/>
      <c r="H12" s="13"/>
      <c r="I12" s="14" t="e">
        <f>I13+#REF!</f>
        <v>#REF!</v>
      </c>
      <c r="J12" s="14" t="e">
        <f>J13+#REF!</f>
        <v>#REF!</v>
      </c>
      <c r="K12" s="14" t="e">
        <f>K13+#REF!</f>
        <v>#REF!</v>
      </c>
      <c r="L12" s="14" t="e">
        <f>L13+#REF!</f>
        <v>#REF!</v>
      </c>
    </row>
    <row r="13" spans="1:12" s="15" customFormat="1" ht="15.75">
      <c r="A13" s="19" t="s">
        <v>13</v>
      </c>
      <c r="B13" s="20" t="s">
        <v>14</v>
      </c>
      <c r="C13" s="21"/>
      <c r="D13" s="21"/>
      <c r="E13" s="22">
        <f>E14+E16+E22+E24+E31+E33+E39+E44+E50+E41</f>
        <v>50325.044</v>
      </c>
      <c r="F13" s="17" t="e">
        <f>#REF!-#REF!</f>
        <v>#REF!</v>
      </c>
      <c r="G13" s="18" t="e">
        <f>IF(#REF!=0,0,#REF!/#REF!)</f>
        <v>#REF!</v>
      </c>
      <c r="H13" s="13"/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</row>
    <row r="14" spans="1:12" s="15" customFormat="1" ht="15.75">
      <c r="A14" s="23" t="s">
        <v>15</v>
      </c>
      <c r="B14" s="24" t="s">
        <v>16</v>
      </c>
      <c r="C14" s="21"/>
      <c r="D14" s="21"/>
      <c r="E14" s="25">
        <f>E15</f>
        <v>30304</v>
      </c>
      <c r="F14" s="17"/>
      <c r="G14" s="18"/>
      <c r="H14" s="13"/>
      <c r="I14" s="14"/>
      <c r="J14" s="14"/>
      <c r="K14" s="14"/>
      <c r="L14" s="14"/>
    </row>
    <row r="15" spans="1:12" s="15" customFormat="1" ht="25.5" customHeight="1">
      <c r="A15" s="23" t="s">
        <v>17</v>
      </c>
      <c r="B15" s="26" t="s">
        <v>18</v>
      </c>
      <c r="C15" s="27">
        <v>790000</v>
      </c>
      <c r="D15" s="27">
        <v>941000</v>
      </c>
      <c r="E15" s="117">
        <v>30304</v>
      </c>
      <c r="F15" s="28"/>
      <c r="G15" s="29"/>
      <c r="H15" s="13"/>
      <c r="I15" s="13">
        <v>280.4</v>
      </c>
      <c r="J15" s="13">
        <v>258.7</v>
      </c>
      <c r="K15" s="13">
        <v>266</v>
      </c>
      <c r="L15" s="13">
        <v>237.9</v>
      </c>
    </row>
    <row r="16" spans="1:12" s="15" customFormat="1" ht="36" customHeight="1">
      <c r="A16" s="30" t="s">
        <v>19</v>
      </c>
      <c r="B16" s="20" t="s">
        <v>20</v>
      </c>
      <c r="C16" s="27"/>
      <c r="D16" s="27"/>
      <c r="E16" s="117">
        <f>E17</f>
        <v>293.23</v>
      </c>
      <c r="F16" s="28"/>
      <c r="G16" s="29"/>
      <c r="H16" s="13"/>
      <c r="I16" s="13"/>
      <c r="J16" s="13"/>
      <c r="K16" s="13"/>
      <c r="L16" s="13"/>
    </row>
    <row r="17" spans="1:12" s="15" customFormat="1" ht="51.75" customHeight="1">
      <c r="A17" s="31" t="s">
        <v>21</v>
      </c>
      <c r="B17" s="32" t="s">
        <v>22</v>
      </c>
      <c r="C17" s="27"/>
      <c r="D17" s="27"/>
      <c r="E17" s="115">
        <f>SUM(E18:E21)</f>
        <v>293.23</v>
      </c>
      <c r="F17" s="28"/>
      <c r="G17" s="29"/>
      <c r="H17" s="13"/>
      <c r="I17" s="13"/>
      <c r="J17" s="13"/>
      <c r="K17" s="13"/>
      <c r="L17" s="13"/>
    </row>
    <row r="18" spans="1:12" s="15" customFormat="1" ht="63.75" customHeight="1">
      <c r="A18" s="33" t="s">
        <v>23</v>
      </c>
      <c r="B18" s="34" t="s">
        <v>24</v>
      </c>
      <c r="C18" s="27"/>
      <c r="D18" s="27"/>
      <c r="E18" s="117">
        <v>134.8</v>
      </c>
      <c r="F18" s="28"/>
      <c r="G18" s="29"/>
      <c r="H18" s="13"/>
      <c r="I18" s="13"/>
      <c r="J18" s="13"/>
      <c r="K18" s="13"/>
      <c r="L18" s="13"/>
    </row>
    <row r="19" spans="1:12" s="15" customFormat="1" ht="115.5" customHeight="1">
      <c r="A19" s="33" t="s">
        <v>25</v>
      </c>
      <c r="B19" s="93" t="s">
        <v>26</v>
      </c>
      <c r="C19" s="27"/>
      <c r="D19" s="27"/>
      <c r="E19" s="117">
        <v>0.76</v>
      </c>
      <c r="F19" s="28"/>
      <c r="G19" s="29"/>
      <c r="H19" s="13"/>
      <c r="I19" s="13"/>
      <c r="J19" s="13"/>
      <c r="K19" s="13"/>
      <c r="L19" s="13"/>
    </row>
    <row r="20" spans="1:12" s="15" customFormat="1" ht="61.5" customHeight="1">
      <c r="A20" s="33" t="s">
        <v>27</v>
      </c>
      <c r="B20" s="34" t="s">
        <v>28</v>
      </c>
      <c r="C20" s="27"/>
      <c r="D20" s="27"/>
      <c r="E20" s="117">
        <v>176.87</v>
      </c>
      <c r="F20" s="28"/>
      <c r="G20" s="29"/>
      <c r="H20" s="13"/>
      <c r="I20" s="13"/>
      <c r="J20" s="13"/>
      <c r="K20" s="13"/>
      <c r="L20" s="13"/>
    </row>
    <row r="21" spans="1:12" s="15" customFormat="1" ht="69.75" customHeight="1">
      <c r="A21" s="33" t="s">
        <v>29</v>
      </c>
      <c r="B21" s="34" t="s">
        <v>30</v>
      </c>
      <c r="C21" s="27"/>
      <c r="D21" s="27"/>
      <c r="E21" s="117">
        <v>-19.2</v>
      </c>
      <c r="F21" s="28"/>
      <c r="G21" s="29"/>
      <c r="H21" s="13"/>
      <c r="I21" s="13"/>
      <c r="J21" s="13"/>
      <c r="K21" s="13"/>
      <c r="L21" s="13"/>
    </row>
    <row r="22" spans="1:12" s="15" customFormat="1" ht="15.75">
      <c r="A22" s="35" t="s">
        <v>31</v>
      </c>
      <c r="B22" s="36" t="s">
        <v>32</v>
      </c>
      <c r="C22" s="21"/>
      <c r="D22" s="21"/>
      <c r="E22" s="117">
        <f>E23</f>
        <v>8497.814</v>
      </c>
      <c r="F22" s="17"/>
      <c r="G22" s="18"/>
      <c r="H22" s="13"/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</row>
    <row r="23" spans="1:12" s="15" customFormat="1" ht="15.75">
      <c r="A23" s="37" t="s">
        <v>33</v>
      </c>
      <c r="B23" s="38" t="s">
        <v>34</v>
      </c>
      <c r="C23" s="39"/>
      <c r="D23" s="39"/>
      <c r="E23" s="117">
        <v>8497.814</v>
      </c>
      <c r="F23" s="17">
        <f>E24-C24</f>
        <v>-64640</v>
      </c>
      <c r="G23" s="18">
        <f>IF(C24=0,0,E24/C24)</f>
        <v>0.020606060606060607</v>
      </c>
      <c r="H23" s="13"/>
      <c r="I23" s="13"/>
      <c r="J23" s="13"/>
      <c r="K23" s="13"/>
      <c r="L23" s="13"/>
    </row>
    <row r="24" spans="1:12" s="15" customFormat="1" ht="15.75">
      <c r="A24" s="40" t="s">
        <v>35</v>
      </c>
      <c r="B24" s="41" t="s">
        <v>36</v>
      </c>
      <c r="C24" s="21">
        <v>66000</v>
      </c>
      <c r="D24" s="21">
        <v>75000</v>
      </c>
      <c r="E24" s="117">
        <f>E26+E27</f>
        <v>1360</v>
      </c>
      <c r="F24" s="17"/>
      <c r="G24" s="18"/>
      <c r="H24" s="13"/>
      <c r="I24" s="13"/>
      <c r="J24" s="13"/>
      <c r="K24" s="13"/>
      <c r="L24" s="13"/>
    </row>
    <row r="25" spans="1:12" s="15" customFormat="1" ht="47.25" hidden="1">
      <c r="A25" s="23" t="s">
        <v>37</v>
      </c>
      <c r="B25" s="42" t="s">
        <v>38</v>
      </c>
      <c r="C25" s="43"/>
      <c r="D25" s="43"/>
      <c r="E25" s="117">
        <v>10</v>
      </c>
      <c r="F25" s="44"/>
      <c r="G25" s="45"/>
      <c r="H25" s="46"/>
      <c r="I25" s="46"/>
      <c r="J25" s="46"/>
      <c r="K25" s="46"/>
      <c r="L25" s="46"/>
    </row>
    <row r="26" spans="1:12" s="15" customFormat="1" ht="31.5">
      <c r="A26" s="47" t="s">
        <v>39</v>
      </c>
      <c r="B26" s="26" t="s">
        <v>40</v>
      </c>
      <c r="C26" s="43"/>
      <c r="D26" s="43"/>
      <c r="E26" s="117">
        <v>160</v>
      </c>
      <c r="F26" s="44"/>
      <c r="G26" s="45"/>
      <c r="H26" s="46"/>
      <c r="I26" s="46"/>
      <c r="J26" s="46"/>
      <c r="K26" s="46"/>
      <c r="L26" s="46"/>
    </row>
    <row r="27" spans="1:12" s="15" customFormat="1" ht="15.75">
      <c r="A27" s="48" t="s">
        <v>41</v>
      </c>
      <c r="B27" s="49" t="s">
        <v>42</v>
      </c>
      <c r="C27" s="21">
        <v>8304</v>
      </c>
      <c r="D27" s="21"/>
      <c r="E27" s="115">
        <f>E29+E30</f>
        <v>1200</v>
      </c>
      <c r="F27" s="17"/>
      <c r="G27" s="18"/>
      <c r="H27" s="13"/>
      <c r="I27" s="13"/>
      <c r="J27" s="13"/>
      <c r="K27" s="13"/>
      <c r="L27" s="13"/>
    </row>
    <row r="28" spans="1:12" s="15" customFormat="1" ht="63" hidden="1">
      <c r="A28" s="23" t="s">
        <v>43</v>
      </c>
      <c r="B28" s="42" t="s">
        <v>44</v>
      </c>
      <c r="C28" s="21"/>
      <c r="D28" s="21"/>
      <c r="E28" s="117">
        <f>182-181</f>
        <v>1</v>
      </c>
      <c r="F28" s="17"/>
      <c r="G28" s="18"/>
      <c r="H28" s="13"/>
      <c r="I28" s="13"/>
      <c r="J28" s="13"/>
      <c r="K28" s="13"/>
      <c r="L28" s="13"/>
    </row>
    <row r="29" spans="1:12" s="15" customFormat="1" ht="31.5">
      <c r="A29" s="23" t="s">
        <v>45</v>
      </c>
      <c r="B29" s="42" t="s">
        <v>46</v>
      </c>
      <c r="C29" s="21"/>
      <c r="D29" s="21"/>
      <c r="E29" s="117">
        <v>1160</v>
      </c>
      <c r="F29" s="17"/>
      <c r="G29" s="18"/>
      <c r="H29" s="13"/>
      <c r="I29" s="13"/>
      <c r="J29" s="13"/>
      <c r="K29" s="13"/>
      <c r="L29" s="13"/>
    </row>
    <row r="30" spans="1:12" s="15" customFormat="1" ht="31.5">
      <c r="A30" s="23" t="s">
        <v>47</v>
      </c>
      <c r="B30" s="42" t="s">
        <v>48</v>
      </c>
      <c r="C30" s="21"/>
      <c r="D30" s="21"/>
      <c r="E30" s="117">
        <v>40</v>
      </c>
      <c r="F30" s="17"/>
      <c r="G30" s="18"/>
      <c r="H30" s="13"/>
      <c r="I30" s="13"/>
      <c r="J30" s="13"/>
      <c r="K30" s="13"/>
      <c r="L30" s="13"/>
    </row>
    <row r="31" spans="1:12" s="55" customFormat="1" ht="15.75">
      <c r="A31" s="50" t="s">
        <v>49</v>
      </c>
      <c r="B31" s="51" t="s">
        <v>50</v>
      </c>
      <c r="C31" s="21"/>
      <c r="D31" s="21"/>
      <c r="E31" s="117">
        <f>E32</f>
        <v>120</v>
      </c>
      <c r="F31" s="52"/>
      <c r="G31" s="53"/>
      <c r="H31" s="54"/>
      <c r="I31" s="54">
        <v>24.6</v>
      </c>
      <c r="J31" s="54">
        <v>95</v>
      </c>
      <c r="K31" s="54">
        <v>61</v>
      </c>
      <c r="L31" s="54">
        <v>29.4</v>
      </c>
    </row>
    <row r="32" spans="1:12" s="55" customFormat="1" ht="63">
      <c r="A32" s="33" t="s">
        <v>51</v>
      </c>
      <c r="B32" s="34" t="s">
        <v>52</v>
      </c>
      <c r="C32" s="21"/>
      <c r="D32" s="21"/>
      <c r="E32" s="117">
        <v>120</v>
      </c>
      <c r="F32" s="52"/>
      <c r="G32" s="53"/>
      <c r="H32" s="54"/>
      <c r="I32" s="54"/>
      <c r="J32" s="54"/>
      <c r="K32" s="54"/>
      <c r="L32" s="54"/>
    </row>
    <row r="33" spans="1:12" s="15" customFormat="1" ht="31.5">
      <c r="A33" s="56" t="s">
        <v>53</v>
      </c>
      <c r="B33" s="20" t="s">
        <v>54</v>
      </c>
      <c r="C33" s="21"/>
      <c r="D33" s="21"/>
      <c r="E33" s="123">
        <f>E34</f>
        <v>8800</v>
      </c>
      <c r="F33" s="17"/>
      <c r="G33" s="18" t="e">
        <f>IF(#REF!=0,0,#REF!/#REF!)</f>
        <v>#REF!</v>
      </c>
      <c r="H33" s="13"/>
      <c r="I33" s="13"/>
      <c r="J33" s="13"/>
      <c r="K33" s="13"/>
      <c r="L33" s="13"/>
    </row>
    <row r="34" spans="1:12" s="15" customFormat="1" ht="78.75">
      <c r="A34" s="31" t="s">
        <v>55</v>
      </c>
      <c r="B34" s="94" t="s">
        <v>56</v>
      </c>
      <c r="C34" s="21"/>
      <c r="D34" s="21"/>
      <c r="E34" s="117">
        <f>SUM(E35:E38)</f>
        <v>8800</v>
      </c>
      <c r="F34" s="17"/>
      <c r="G34" s="18"/>
      <c r="H34" s="13"/>
      <c r="I34" s="13"/>
      <c r="J34" s="13"/>
      <c r="K34" s="13"/>
      <c r="L34" s="13"/>
    </row>
    <row r="35" spans="1:12" s="15" customFormat="1" ht="63">
      <c r="A35" s="33" t="s">
        <v>57</v>
      </c>
      <c r="B35" s="93" t="s">
        <v>58</v>
      </c>
      <c r="C35" s="21"/>
      <c r="D35" s="21"/>
      <c r="E35" s="117">
        <v>5500</v>
      </c>
      <c r="F35" s="17"/>
      <c r="G35" s="18"/>
      <c r="H35" s="13"/>
      <c r="I35" s="13"/>
      <c r="J35" s="13"/>
      <c r="K35" s="13"/>
      <c r="L35" s="13"/>
    </row>
    <row r="36" spans="1:12" s="15" customFormat="1" ht="63">
      <c r="A36" s="33" t="s">
        <v>59</v>
      </c>
      <c r="B36" s="34" t="s">
        <v>60</v>
      </c>
      <c r="C36" s="21"/>
      <c r="D36" s="21"/>
      <c r="E36" s="117">
        <v>200</v>
      </c>
      <c r="F36" s="17"/>
      <c r="G36" s="18"/>
      <c r="H36" s="13"/>
      <c r="I36" s="13"/>
      <c r="J36" s="13"/>
      <c r="K36" s="13"/>
      <c r="L36" s="13"/>
    </row>
    <row r="37" spans="1:12" s="15" customFormat="1" ht="46.5" customHeight="1">
      <c r="A37" s="33" t="s">
        <v>61</v>
      </c>
      <c r="B37" s="34" t="s">
        <v>62</v>
      </c>
      <c r="C37" s="21"/>
      <c r="D37" s="21"/>
      <c r="E37" s="124">
        <v>3000</v>
      </c>
      <c r="F37" s="17"/>
      <c r="G37" s="18"/>
      <c r="H37" s="13"/>
      <c r="I37" s="13"/>
      <c r="J37" s="13"/>
      <c r="K37" s="13"/>
      <c r="L37" s="13"/>
    </row>
    <row r="38" spans="1:31" s="15" customFormat="1" ht="61.5" customHeight="1">
      <c r="A38" s="33" t="s">
        <v>118</v>
      </c>
      <c r="B38" s="99" t="s">
        <v>117</v>
      </c>
      <c r="C38" s="98"/>
      <c r="D38" s="98"/>
      <c r="E38" s="125">
        <v>100</v>
      </c>
      <c r="F38" s="98"/>
      <c r="G38" s="98"/>
      <c r="H38" s="98"/>
      <c r="I38" s="98"/>
      <c r="J38" s="98"/>
      <c r="K38" s="98"/>
      <c r="L38" s="98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12" s="15" customFormat="1" ht="36" customHeight="1">
      <c r="A39" s="40" t="s">
        <v>63</v>
      </c>
      <c r="B39" s="41" t="s">
        <v>64</v>
      </c>
      <c r="C39" s="21"/>
      <c r="D39" s="21"/>
      <c r="E39" s="126">
        <f>E40</f>
        <v>50</v>
      </c>
      <c r="F39" s="17"/>
      <c r="G39" s="18"/>
      <c r="H39" s="13"/>
      <c r="I39" s="13">
        <v>183</v>
      </c>
      <c r="J39" s="13">
        <v>555.3</v>
      </c>
      <c r="K39" s="13">
        <v>1173.5</v>
      </c>
      <c r="L39" s="13">
        <v>627.2</v>
      </c>
    </row>
    <row r="40" spans="1:12" s="15" customFormat="1" ht="56.25" customHeight="1">
      <c r="A40" s="37" t="s">
        <v>65</v>
      </c>
      <c r="B40" s="57" t="s">
        <v>66</v>
      </c>
      <c r="C40" s="43"/>
      <c r="D40" s="43"/>
      <c r="E40" s="117">
        <v>50</v>
      </c>
      <c r="F40" s="17">
        <f>E44-C44</f>
        <v>500</v>
      </c>
      <c r="G40" s="18">
        <f>IF(C44=0,0,E44/C44)</f>
        <v>0</v>
      </c>
      <c r="H40" s="13"/>
      <c r="I40" s="13">
        <v>160</v>
      </c>
      <c r="J40" s="13">
        <v>8.8</v>
      </c>
      <c r="K40" s="13">
        <v>128</v>
      </c>
      <c r="L40" s="13">
        <v>255.2</v>
      </c>
    </row>
    <row r="41" spans="1:12" s="15" customFormat="1" ht="15.75">
      <c r="A41" s="40" t="s">
        <v>93</v>
      </c>
      <c r="B41" s="92" t="s">
        <v>94</v>
      </c>
      <c r="C41" s="43"/>
      <c r="D41" s="43"/>
      <c r="E41" s="123">
        <f>E42+E43</f>
        <v>400</v>
      </c>
      <c r="F41" s="17"/>
      <c r="G41" s="18"/>
      <c r="H41" s="13"/>
      <c r="I41" s="13"/>
      <c r="J41" s="13"/>
      <c r="K41" s="13"/>
      <c r="L41" s="13"/>
    </row>
    <row r="42" spans="1:12" s="15" customFormat="1" ht="90" customHeight="1">
      <c r="A42" s="37" t="s">
        <v>95</v>
      </c>
      <c r="B42" s="57" t="s">
        <v>96</v>
      </c>
      <c r="C42" s="43"/>
      <c r="D42" s="43"/>
      <c r="E42" s="117">
        <v>300</v>
      </c>
      <c r="F42" s="17"/>
      <c r="G42" s="18"/>
      <c r="H42" s="13"/>
      <c r="I42" s="13"/>
      <c r="J42" s="13"/>
      <c r="K42" s="13"/>
      <c r="L42" s="13"/>
    </row>
    <row r="43" spans="1:12" s="15" customFormat="1" ht="57" customHeight="1">
      <c r="A43" s="37" t="s">
        <v>104</v>
      </c>
      <c r="B43" s="57" t="s">
        <v>105</v>
      </c>
      <c r="C43" s="43"/>
      <c r="D43" s="43"/>
      <c r="E43" s="117">
        <v>100</v>
      </c>
      <c r="F43" s="17"/>
      <c r="G43" s="18"/>
      <c r="H43" s="13"/>
      <c r="I43" s="13"/>
      <c r="J43" s="13"/>
      <c r="K43" s="13"/>
      <c r="L43" s="13"/>
    </row>
    <row r="44" spans="1:12" s="15" customFormat="1" ht="15.75">
      <c r="A44" s="58" t="s">
        <v>67</v>
      </c>
      <c r="B44" s="24" t="s">
        <v>68</v>
      </c>
      <c r="C44" s="21"/>
      <c r="D44" s="21"/>
      <c r="E44" s="123">
        <f>E49+E45+E46+E48+E47</f>
        <v>500</v>
      </c>
      <c r="F44" s="17" t="e">
        <f>#REF!-#REF!</f>
        <v>#REF!</v>
      </c>
      <c r="G44" s="18" t="e">
        <f>IF(#REF!=0,0,#REF!/#REF!)</f>
        <v>#REF!</v>
      </c>
      <c r="H44" s="13"/>
      <c r="I44" s="13"/>
      <c r="J44" s="13"/>
      <c r="K44" s="13"/>
      <c r="L44" s="13"/>
    </row>
    <row r="45" spans="1:12" s="15" customFormat="1" ht="75.75" customHeight="1">
      <c r="A45" s="96" t="s">
        <v>107</v>
      </c>
      <c r="B45" s="95" t="s">
        <v>106</v>
      </c>
      <c r="C45" s="21"/>
      <c r="D45" s="21"/>
      <c r="E45" s="117">
        <v>100</v>
      </c>
      <c r="F45" s="17"/>
      <c r="G45" s="18"/>
      <c r="H45" s="13"/>
      <c r="I45" s="13"/>
      <c r="J45" s="13"/>
      <c r="K45" s="13"/>
      <c r="L45" s="13"/>
    </row>
    <row r="46" spans="1:12" s="15" customFormat="1" ht="63">
      <c r="A46" s="96" t="s">
        <v>109</v>
      </c>
      <c r="B46" s="95" t="s">
        <v>108</v>
      </c>
      <c r="C46" s="21"/>
      <c r="D46" s="21"/>
      <c r="E46" s="117">
        <v>250</v>
      </c>
      <c r="F46" s="17"/>
      <c r="G46" s="18"/>
      <c r="H46" s="13"/>
      <c r="I46" s="13"/>
      <c r="J46" s="13"/>
      <c r="K46" s="13"/>
      <c r="L46" s="13"/>
    </row>
    <row r="47" spans="1:12" s="15" customFormat="1" ht="94.5">
      <c r="A47" s="96" t="s">
        <v>111</v>
      </c>
      <c r="B47" s="95" t="s">
        <v>110</v>
      </c>
      <c r="C47" s="21"/>
      <c r="D47" s="21"/>
      <c r="E47" s="117">
        <v>90</v>
      </c>
      <c r="F47" s="17"/>
      <c r="G47" s="18"/>
      <c r="H47" s="13"/>
      <c r="I47" s="13"/>
      <c r="J47" s="13"/>
      <c r="K47" s="13"/>
      <c r="L47" s="13"/>
    </row>
    <row r="48" spans="1:12" s="15" customFormat="1" ht="47.25">
      <c r="A48" s="101" t="s">
        <v>119</v>
      </c>
      <c r="B48" s="102" t="s">
        <v>120</v>
      </c>
      <c r="C48" s="21"/>
      <c r="D48" s="21"/>
      <c r="E48" s="117">
        <v>50</v>
      </c>
      <c r="F48" s="17"/>
      <c r="G48" s="18"/>
      <c r="H48" s="13"/>
      <c r="I48" s="13"/>
      <c r="J48" s="13"/>
      <c r="K48" s="13"/>
      <c r="L48" s="13"/>
    </row>
    <row r="49" spans="1:12" s="15" customFormat="1" ht="63">
      <c r="A49" s="33" t="s">
        <v>113</v>
      </c>
      <c r="B49" s="95" t="s">
        <v>112</v>
      </c>
      <c r="C49" s="21"/>
      <c r="D49" s="21"/>
      <c r="E49" s="117">
        <v>10</v>
      </c>
      <c r="F49" s="17"/>
      <c r="G49" s="18"/>
      <c r="H49" s="13"/>
      <c r="I49" s="13"/>
      <c r="J49" s="13"/>
      <c r="K49" s="13"/>
      <c r="L49" s="13"/>
    </row>
    <row r="50" spans="1:12" s="55" customFormat="1" ht="15.75">
      <c r="A50" s="56" t="s">
        <v>69</v>
      </c>
      <c r="B50" s="20" t="s">
        <v>70</v>
      </c>
      <c r="C50" s="43"/>
      <c r="D50" s="43"/>
      <c r="E50" s="117">
        <f>E51</f>
        <v>0</v>
      </c>
      <c r="F50" s="52"/>
      <c r="G50" s="53"/>
      <c r="H50" s="54"/>
      <c r="I50" s="54"/>
      <c r="J50" s="54"/>
      <c r="K50" s="54"/>
      <c r="L50" s="54"/>
    </row>
    <row r="51" spans="1:12" s="55" customFormat="1" ht="15.75">
      <c r="A51" s="33" t="s">
        <v>71</v>
      </c>
      <c r="B51" s="34" t="s">
        <v>72</v>
      </c>
      <c r="C51" s="43"/>
      <c r="D51" s="43"/>
      <c r="E51" s="117">
        <v>0</v>
      </c>
      <c r="F51" s="52"/>
      <c r="G51" s="53"/>
      <c r="H51" s="54"/>
      <c r="I51" s="54"/>
      <c r="J51" s="54"/>
      <c r="K51" s="54"/>
      <c r="L51" s="54"/>
    </row>
    <row r="52" spans="1:13" s="55" customFormat="1" ht="15.75">
      <c r="A52" s="58" t="s">
        <v>73</v>
      </c>
      <c r="B52" s="24" t="s">
        <v>74</v>
      </c>
      <c r="C52" s="21"/>
      <c r="D52" s="21"/>
      <c r="E52" s="127">
        <f>E54+E58+E61+E67</f>
        <v>24357.65036</v>
      </c>
      <c r="F52" s="52"/>
      <c r="G52" s="53"/>
      <c r="H52" s="54"/>
      <c r="I52" s="54"/>
      <c r="J52" s="54"/>
      <c r="K52" s="54"/>
      <c r="L52" s="54"/>
      <c r="M52" s="112"/>
    </row>
    <row r="53" spans="1:12" s="55" customFormat="1" ht="31.5">
      <c r="A53" s="58" t="s">
        <v>75</v>
      </c>
      <c r="B53" s="24" t="s">
        <v>76</v>
      </c>
      <c r="C53" s="21"/>
      <c r="D53" s="21"/>
      <c r="E53" s="117">
        <f>E52</f>
        <v>24357.65036</v>
      </c>
      <c r="F53" s="52"/>
      <c r="G53" s="53"/>
      <c r="H53" s="54"/>
      <c r="I53" s="54"/>
      <c r="J53" s="54"/>
      <c r="K53" s="54"/>
      <c r="L53" s="54"/>
    </row>
    <row r="54" spans="1:12" s="55" customFormat="1" ht="15.75">
      <c r="A54" s="48" t="s">
        <v>77</v>
      </c>
      <c r="B54" s="59" t="s">
        <v>78</v>
      </c>
      <c r="C54" s="60"/>
      <c r="D54" s="60"/>
      <c r="E54" s="115">
        <f>E56+E55+E57</f>
        <v>7169</v>
      </c>
      <c r="F54" s="52"/>
      <c r="G54" s="53"/>
      <c r="H54" s="54"/>
      <c r="I54" s="54"/>
      <c r="J54" s="54"/>
      <c r="K54" s="54"/>
      <c r="L54" s="54"/>
    </row>
    <row r="55" spans="1:12" s="55" customFormat="1" ht="31.5">
      <c r="A55" s="23" t="s">
        <v>103</v>
      </c>
      <c r="B55" s="113" t="s">
        <v>79</v>
      </c>
      <c r="C55" s="114"/>
      <c r="D55" s="114"/>
      <c r="E55" s="115">
        <v>2868</v>
      </c>
      <c r="F55" s="52"/>
      <c r="G55" s="53"/>
      <c r="H55" s="54"/>
      <c r="I55" s="54"/>
      <c r="J55" s="54"/>
      <c r="K55" s="54"/>
      <c r="L55" s="54"/>
    </row>
    <row r="56" spans="1:14" s="65" customFormat="1" ht="31.5">
      <c r="A56" s="23" t="s">
        <v>97</v>
      </c>
      <c r="B56" s="113" t="s">
        <v>79</v>
      </c>
      <c r="C56" s="116"/>
      <c r="D56" s="116"/>
      <c r="E56" s="117">
        <v>1301</v>
      </c>
      <c r="F56" s="62"/>
      <c r="G56" s="63"/>
      <c r="H56" s="64"/>
      <c r="I56" s="64"/>
      <c r="J56" s="64"/>
      <c r="K56" s="64"/>
      <c r="L56" s="64"/>
      <c r="N56" s="66"/>
    </row>
    <row r="57" spans="1:14" s="65" customFormat="1" ht="31.5">
      <c r="A57" s="23" t="s">
        <v>125</v>
      </c>
      <c r="B57" s="113" t="s">
        <v>126</v>
      </c>
      <c r="C57" s="116"/>
      <c r="D57" s="116"/>
      <c r="E57" s="117">
        <v>3000</v>
      </c>
      <c r="F57" s="62"/>
      <c r="G57" s="63"/>
      <c r="H57" s="64"/>
      <c r="I57" s="64"/>
      <c r="J57" s="64"/>
      <c r="K57" s="64"/>
      <c r="L57" s="64"/>
      <c r="N57" s="66"/>
    </row>
    <row r="58" spans="1:14" s="65" customFormat="1" ht="15.75">
      <c r="A58" s="31" t="s">
        <v>80</v>
      </c>
      <c r="B58" s="118" t="s">
        <v>81</v>
      </c>
      <c r="C58" s="116"/>
      <c r="D58" s="116"/>
      <c r="E58" s="115">
        <f>E60+E59</f>
        <v>1059.83606</v>
      </c>
      <c r="F58" s="62"/>
      <c r="G58" s="63"/>
      <c r="H58" s="64"/>
      <c r="I58" s="64"/>
      <c r="J58" s="64"/>
      <c r="K58" s="64"/>
      <c r="L58" s="64"/>
      <c r="N58" s="66"/>
    </row>
    <row r="59" spans="1:14" s="65" customFormat="1" ht="67.5" customHeight="1">
      <c r="A59" s="67" t="s">
        <v>114</v>
      </c>
      <c r="B59" s="119" t="s">
        <v>115</v>
      </c>
      <c r="C59" s="116"/>
      <c r="D59" s="116"/>
      <c r="E59" s="115">
        <v>266.93606</v>
      </c>
      <c r="F59" s="62"/>
      <c r="G59" s="63"/>
      <c r="H59" s="64"/>
      <c r="I59" s="64"/>
      <c r="J59" s="64"/>
      <c r="K59" s="64"/>
      <c r="L59" s="64"/>
      <c r="N59" s="66"/>
    </row>
    <row r="60" spans="1:14" s="65" customFormat="1" ht="15.75">
      <c r="A60" s="67" t="s">
        <v>98</v>
      </c>
      <c r="B60" s="120" t="s">
        <v>82</v>
      </c>
      <c r="C60" s="116"/>
      <c r="D60" s="116"/>
      <c r="E60" s="117">
        <v>792.9</v>
      </c>
      <c r="F60" s="62"/>
      <c r="G60" s="63"/>
      <c r="H60" s="64"/>
      <c r="I60" s="64"/>
      <c r="J60" s="64"/>
      <c r="K60" s="64"/>
      <c r="L60" s="64"/>
      <c r="N60" s="66"/>
    </row>
    <row r="61" spans="1:12" s="72" customFormat="1" ht="31.5">
      <c r="A61" s="68" t="s">
        <v>83</v>
      </c>
      <c r="B61" s="121" t="s">
        <v>84</v>
      </c>
      <c r="C61" s="122"/>
      <c r="D61" s="122"/>
      <c r="E61" s="115">
        <f>SUM(E62:E66)</f>
        <v>752.2142999999999</v>
      </c>
      <c r="F61" s="69"/>
      <c r="G61" s="70"/>
      <c r="H61" s="71"/>
      <c r="I61" s="71"/>
      <c r="J61" s="71"/>
      <c r="K61" s="71"/>
      <c r="L61" s="71"/>
    </row>
    <row r="62" spans="1:12" s="72" customFormat="1" ht="31.5">
      <c r="A62" s="73" t="s">
        <v>99</v>
      </c>
      <c r="B62" s="74" t="s">
        <v>85</v>
      </c>
      <c r="C62" s="43"/>
      <c r="D62" s="43"/>
      <c r="E62" s="128">
        <v>20.06</v>
      </c>
      <c r="F62" s="69"/>
      <c r="G62" s="70"/>
      <c r="H62" s="71"/>
      <c r="I62" s="71"/>
      <c r="J62" s="71"/>
      <c r="K62" s="71"/>
      <c r="L62" s="71"/>
    </row>
    <row r="63" spans="1:14" s="65" customFormat="1" ht="33.75" customHeight="1">
      <c r="A63" s="75" t="s">
        <v>100</v>
      </c>
      <c r="B63" s="74" t="s">
        <v>86</v>
      </c>
      <c r="C63" s="43"/>
      <c r="D63" s="43"/>
      <c r="E63" s="117">
        <v>209</v>
      </c>
      <c r="F63" s="62"/>
      <c r="G63" s="63"/>
      <c r="H63" s="64"/>
      <c r="I63" s="64"/>
      <c r="J63" s="64"/>
      <c r="K63" s="64"/>
      <c r="L63" s="64"/>
      <c r="N63" s="66"/>
    </row>
    <row r="64" spans="1:12" s="65" customFormat="1" ht="31.5">
      <c r="A64" s="23" t="s">
        <v>101</v>
      </c>
      <c r="B64" s="76" t="s">
        <v>87</v>
      </c>
      <c r="C64" s="43"/>
      <c r="D64" s="43"/>
      <c r="E64" s="124">
        <v>475</v>
      </c>
      <c r="F64" s="62"/>
      <c r="G64" s="63"/>
      <c r="H64" s="64"/>
      <c r="I64" s="64"/>
      <c r="J64" s="64"/>
      <c r="K64" s="64"/>
      <c r="L64" s="64"/>
    </row>
    <row r="65" spans="1:32" s="65" customFormat="1" ht="31.5" customHeight="1">
      <c r="A65" s="23" t="s">
        <v>128</v>
      </c>
      <c r="B65" s="104" t="s">
        <v>129</v>
      </c>
      <c r="C65" s="103"/>
      <c r="D65" s="103"/>
      <c r="E65" s="129">
        <v>25.8543</v>
      </c>
      <c r="F65" s="103"/>
      <c r="G65" s="103"/>
      <c r="H65" s="103"/>
      <c r="I65" s="103"/>
      <c r="J65" s="103"/>
      <c r="K65" s="103"/>
      <c r="L65" s="103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</row>
    <row r="66" spans="1:12" s="65" customFormat="1" ht="33.75" customHeight="1">
      <c r="A66" s="23" t="s">
        <v>102</v>
      </c>
      <c r="B66" s="76" t="s">
        <v>88</v>
      </c>
      <c r="C66" s="43"/>
      <c r="D66" s="43"/>
      <c r="E66" s="126">
        <v>22.3</v>
      </c>
      <c r="F66" s="62"/>
      <c r="G66" s="63"/>
      <c r="H66" s="64"/>
      <c r="I66" s="64"/>
      <c r="J66" s="64"/>
      <c r="K66" s="64"/>
      <c r="L66" s="64"/>
    </row>
    <row r="67" spans="1:12" s="65" customFormat="1" ht="15.75">
      <c r="A67" s="31" t="s">
        <v>89</v>
      </c>
      <c r="B67" s="32" t="s">
        <v>90</v>
      </c>
      <c r="C67" s="43">
        <v>660000</v>
      </c>
      <c r="D67" s="43">
        <v>660000</v>
      </c>
      <c r="E67" s="115">
        <f>E68</f>
        <v>15376.6</v>
      </c>
      <c r="F67" s="62"/>
      <c r="G67" s="63"/>
      <c r="H67" s="64"/>
      <c r="I67" s="64"/>
      <c r="J67" s="64"/>
      <c r="K67" s="64"/>
      <c r="L67" s="64"/>
    </row>
    <row r="68" spans="1:12" s="65" customFormat="1" ht="30.75" customHeight="1">
      <c r="A68" s="33" t="s">
        <v>103</v>
      </c>
      <c r="B68" s="77" t="s">
        <v>91</v>
      </c>
      <c r="C68" s="43"/>
      <c r="D68" s="43"/>
      <c r="E68" s="117">
        <v>15376.6</v>
      </c>
      <c r="F68" s="62"/>
      <c r="G68" s="63"/>
      <c r="H68" s="64"/>
      <c r="I68" s="64"/>
      <c r="J68" s="64"/>
      <c r="K68" s="64"/>
      <c r="L68" s="64"/>
    </row>
    <row r="69" spans="1:14" s="83" customFormat="1" ht="15.75">
      <c r="A69" s="78"/>
      <c r="B69" s="79" t="s">
        <v>92</v>
      </c>
      <c r="C69" s="61" t="e">
        <f>#REF!+#REF!+#REF!+#REF!</f>
        <v>#REF!</v>
      </c>
      <c r="D69" s="61" t="e">
        <f>#REF!+#REF!+#REF!+#REF!</f>
        <v>#REF!</v>
      </c>
      <c r="E69" s="123">
        <f>E13+E52</f>
        <v>74682.69436</v>
      </c>
      <c r="F69" s="80"/>
      <c r="G69" s="81"/>
      <c r="H69" s="82"/>
      <c r="I69" s="82"/>
      <c r="J69" s="82"/>
      <c r="K69" s="82"/>
      <c r="L69" s="82"/>
      <c r="N69" s="84"/>
    </row>
    <row r="70" spans="2:5" s="65" customFormat="1" ht="18.75">
      <c r="B70" s="85"/>
      <c r="E70" s="86"/>
    </row>
    <row r="71" spans="2:5" s="65" customFormat="1" ht="15">
      <c r="B71" s="85"/>
      <c r="E71" s="87"/>
    </row>
    <row r="72" spans="2:5" s="65" customFormat="1" ht="15">
      <c r="B72" s="85"/>
      <c r="E72" s="87"/>
    </row>
    <row r="73" spans="2:5" s="65" customFormat="1" ht="15">
      <c r="B73" s="85"/>
      <c r="E73" s="87"/>
    </row>
    <row r="74" spans="2:5" s="65" customFormat="1" ht="15">
      <c r="B74" s="85"/>
      <c r="E74" s="87"/>
    </row>
    <row r="75" spans="2:5" s="65" customFormat="1" ht="15">
      <c r="B75" s="85"/>
      <c r="E75" s="87"/>
    </row>
    <row r="76" spans="2:5" s="65" customFormat="1" ht="15">
      <c r="B76" s="85"/>
      <c r="E76" s="87"/>
    </row>
    <row r="77" spans="2:5" s="65" customFormat="1" ht="15">
      <c r="B77" s="85"/>
      <c r="E77" s="87"/>
    </row>
    <row r="78" spans="2:5" s="65" customFormat="1" ht="15">
      <c r="B78" s="85"/>
      <c r="E78" s="87"/>
    </row>
    <row r="79" spans="2:5" s="65" customFormat="1" ht="15">
      <c r="B79" s="85"/>
      <c r="E79" s="87"/>
    </row>
    <row r="80" spans="2:5" s="65" customFormat="1" ht="15">
      <c r="B80" s="85"/>
      <c r="E80" s="87"/>
    </row>
    <row r="81" spans="2:5" s="65" customFormat="1" ht="15">
      <c r="B81" s="85"/>
      <c r="E81" s="87"/>
    </row>
    <row r="82" spans="2:5" s="65" customFormat="1" ht="15">
      <c r="B82" s="85"/>
      <c r="E82" s="87"/>
    </row>
    <row r="83" spans="2:5" s="65" customFormat="1" ht="15">
      <c r="B83" s="85"/>
      <c r="E83" s="87"/>
    </row>
    <row r="84" spans="1:5" s="65" customFormat="1" ht="15">
      <c r="A84" s="88"/>
      <c r="B84" s="85"/>
      <c r="E84" s="87"/>
    </row>
    <row r="85" spans="1:5" s="65" customFormat="1" ht="15">
      <c r="A85" s="88"/>
      <c r="B85" s="85"/>
      <c r="E85" s="87"/>
    </row>
    <row r="86" spans="2:5" s="65" customFormat="1" ht="15">
      <c r="B86" s="85"/>
      <c r="E86" s="87"/>
    </row>
    <row r="87" spans="2:5" s="65" customFormat="1" ht="15">
      <c r="B87" s="85"/>
      <c r="E87" s="87"/>
    </row>
    <row r="88" spans="2:5" s="65" customFormat="1" ht="15">
      <c r="B88" s="85"/>
      <c r="E88" s="87"/>
    </row>
    <row r="89" spans="2:5" s="65" customFormat="1" ht="15">
      <c r="B89" s="85"/>
      <c r="E89" s="87"/>
    </row>
    <row r="90" spans="2:5" s="65" customFormat="1" ht="15">
      <c r="B90" s="85"/>
      <c r="E90" s="87"/>
    </row>
    <row r="91" spans="2:5" s="65" customFormat="1" ht="15">
      <c r="B91" s="85"/>
      <c r="E91" s="87"/>
    </row>
    <row r="92" spans="2:5" s="65" customFormat="1" ht="15">
      <c r="B92" s="85"/>
      <c r="E92" s="87"/>
    </row>
    <row r="93" spans="2:5" s="65" customFormat="1" ht="15">
      <c r="B93" s="85"/>
      <c r="E93" s="87"/>
    </row>
    <row r="94" spans="2:5" s="65" customFormat="1" ht="15">
      <c r="B94" s="85"/>
      <c r="E94" s="87"/>
    </row>
    <row r="95" spans="2:5" s="65" customFormat="1" ht="15">
      <c r="B95" s="85"/>
      <c r="E95" s="87"/>
    </row>
    <row r="96" spans="2:5" s="65" customFormat="1" ht="15">
      <c r="B96" s="85"/>
      <c r="E96" s="87"/>
    </row>
    <row r="97" spans="2:5" s="65" customFormat="1" ht="15">
      <c r="B97" s="85"/>
      <c r="E97" s="87"/>
    </row>
    <row r="98" spans="2:5" s="65" customFormat="1" ht="15">
      <c r="B98" s="85"/>
      <c r="E98" s="87"/>
    </row>
    <row r="99" spans="2:5" s="65" customFormat="1" ht="15">
      <c r="B99" s="85"/>
      <c r="E99" s="87"/>
    </row>
    <row r="100" spans="2:5" s="65" customFormat="1" ht="15">
      <c r="B100" s="85"/>
      <c r="E100" s="87"/>
    </row>
    <row r="101" spans="2:5" s="65" customFormat="1" ht="15">
      <c r="B101" s="85"/>
      <c r="E101" s="87"/>
    </row>
    <row r="102" spans="2:5" s="65" customFormat="1" ht="15">
      <c r="B102" s="85"/>
      <c r="E102" s="87"/>
    </row>
    <row r="103" spans="2:5" s="65" customFormat="1" ht="15">
      <c r="B103" s="85"/>
      <c r="E103" s="87"/>
    </row>
    <row r="104" spans="2:5" s="65" customFormat="1" ht="15">
      <c r="B104" s="85"/>
      <c r="E104" s="87"/>
    </row>
    <row r="105" spans="2:5" s="65" customFormat="1" ht="15">
      <c r="B105" s="85"/>
      <c r="E105" s="87"/>
    </row>
    <row r="106" spans="2:5" s="65" customFormat="1" ht="15">
      <c r="B106" s="85"/>
      <c r="E106" s="87"/>
    </row>
    <row r="107" spans="2:5" s="65" customFormat="1" ht="15">
      <c r="B107" s="85"/>
      <c r="E107" s="87"/>
    </row>
    <row r="108" spans="2:5" s="65" customFormat="1" ht="15">
      <c r="B108" s="85"/>
      <c r="E108" s="87"/>
    </row>
    <row r="109" spans="2:5" s="65" customFormat="1" ht="15">
      <c r="B109" s="85"/>
      <c r="E109" s="87"/>
    </row>
    <row r="110" spans="2:5" s="65" customFormat="1" ht="15">
      <c r="B110" s="85"/>
      <c r="E110" s="87"/>
    </row>
    <row r="111" spans="2:5" s="65" customFormat="1" ht="15">
      <c r="B111" s="85"/>
      <c r="E111" s="87"/>
    </row>
    <row r="112" spans="2:5" s="65" customFormat="1" ht="15">
      <c r="B112" s="85"/>
      <c r="E112" s="87"/>
    </row>
    <row r="113" spans="2:5" s="65" customFormat="1" ht="15">
      <c r="B113" s="85"/>
      <c r="E113" s="87"/>
    </row>
    <row r="114" spans="2:5" s="65" customFormat="1" ht="15">
      <c r="B114" s="85"/>
      <c r="E114" s="87"/>
    </row>
    <row r="115" spans="2:5" s="65" customFormat="1" ht="15">
      <c r="B115" s="85"/>
      <c r="E115" s="87"/>
    </row>
    <row r="116" spans="2:5" s="65" customFormat="1" ht="15">
      <c r="B116" s="85"/>
      <c r="E116" s="87"/>
    </row>
    <row r="117" spans="2:5" s="65" customFormat="1" ht="15">
      <c r="B117" s="85"/>
      <c r="E117" s="87"/>
    </row>
    <row r="118" spans="2:5" s="65" customFormat="1" ht="15">
      <c r="B118" s="85"/>
      <c r="E118" s="87"/>
    </row>
    <row r="119" spans="2:5" s="65" customFormat="1" ht="15">
      <c r="B119" s="85"/>
      <c r="E119" s="87"/>
    </row>
    <row r="120" spans="2:5" s="65" customFormat="1" ht="15">
      <c r="B120" s="85"/>
      <c r="E120" s="87"/>
    </row>
    <row r="121" spans="2:5" s="65" customFormat="1" ht="15">
      <c r="B121" s="85"/>
      <c r="E121" s="87"/>
    </row>
    <row r="122" spans="2:5" s="65" customFormat="1" ht="15">
      <c r="B122" s="85"/>
      <c r="E122" s="87"/>
    </row>
    <row r="123" spans="2:5" s="65" customFormat="1" ht="15">
      <c r="B123" s="85"/>
      <c r="E123" s="87"/>
    </row>
    <row r="124" spans="2:5" s="65" customFormat="1" ht="15">
      <c r="B124" s="85"/>
      <c r="E124" s="87"/>
    </row>
    <row r="125" spans="2:5" s="65" customFormat="1" ht="15">
      <c r="B125" s="85"/>
      <c r="E125" s="87"/>
    </row>
    <row r="126" spans="2:5" s="65" customFormat="1" ht="15">
      <c r="B126" s="85"/>
      <c r="E126" s="87"/>
    </row>
    <row r="127" spans="2:5" s="65" customFormat="1" ht="15">
      <c r="B127" s="85"/>
      <c r="E127" s="87"/>
    </row>
    <row r="128" spans="2:5" s="65" customFormat="1" ht="15">
      <c r="B128" s="85"/>
      <c r="E128" s="87"/>
    </row>
    <row r="129" spans="2:5" s="65" customFormat="1" ht="15">
      <c r="B129" s="85"/>
      <c r="E129" s="87"/>
    </row>
    <row r="130" spans="2:5" s="65" customFormat="1" ht="15">
      <c r="B130" s="85"/>
      <c r="E130" s="87"/>
    </row>
    <row r="131" spans="2:5" s="65" customFormat="1" ht="15">
      <c r="B131" s="85"/>
      <c r="E131" s="87"/>
    </row>
    <row r="132" spans="2:5" s="65" customFormat="1" ht="15">
      <c r="B132" s="85"/>
      <c r="E132" s="87"/>
    </row>
    <row r="133" spans="2:5" s="65" customFormat="1" ht="15">
      <c r="B133" s="85"/>
      <c r="E133" s="87"/>
    </row>
    <row r="134" spans="1:5" s="89" customFormat="1" ht="15">
      <c r="A134" s="65"/>
      <c r="B134" s="85"/>
      <c r="C134" s="65"/>
      <c r="D134" s="65"/>
      <c r="E134" s="87"/>
    </row>
    <row r="135" spans="2:5" s="89" customFormat="1" ht="12.75">
      <c r="B135" s="90"/>
      <c r="E135" s="91"/>
    </row>
    <row r="136" spans="2:5" s="89" customFormat="1" ht="12.75">
      <c r="B136" s="90"/>
      <c r="E136" s="91"/>
    </row>
    <row r="137" spans="2:5" s="89" customFormat="1" ht="12.75">
      <c r="B137" s="90"/>
      <c r="E137" s="91"/>
    </row>
    <row r="138" spans="2:5" s="89" customFormat="1" ht="12.75">
      <c r="B138" s="90"/>
      <c r="E138" s="91"/>
    </row>
    <row r="139" spans="2:5" s="89" customFormat="1" ht="12.75">
      <c r="B139" s="90"/>
      <c r="E139" s="91"/>
    </row>
    <row r="140" spans="2:5" s="89" customFormat="1" ht="12.75">
      <c r="B140" s="90"/>
      <c r="E140" s="91"/>
    </row>
    <row r="141" spans="2:5" s="89" customFormat="1" ht="12.75">
      <c r="B141" s="90"/>
      <c r="E141" s="91"/>
    </row>
    <row r="142" spans="2:5" s="89" customFormat="1" ht="12.75">
      <c r="B142" s="90"/>
      <c r="E142" s="91"/>
    </row>
    <row r="143" spans="2:5" s="89" customFormat="1" ht="12.75">
      <c r="B143" s="90"/>
      <c r="E143" s="91"/>
    </row>
    <row r="144" spans="2:5" s="89" customFormat="1" ht="12.75">
      <c r="B144" s="90"/>
      <c r="E144" s="91"/>
    </row>
    <row r="145" spans="2:5" s="89" customFormat="1" ht="12.75">
      <c r="B145" s="90"/>
      <c r="E145" s="91"/>
    </row>
    <row r="146" spans="2:5" s="89" customFormat="1" ht="12.75">
      <c r="B146" s="90"/>
      <c r="E146" s="91"/>
    </row>
    <row r="147" spans="2:5" s="89" customFormat="1" ht="12.75">
      <c r="B147" s="90"/>
      <c r="E147" s="91"/>
    </row>
    <row r="148" spans="2:5" s="89" customFormat="1" ht="12.75">
      <c r="B148" s="90"/>
      <c r="E148" s="91"/>
    </row>
    <row r="149" spans="2:5" s="89" customFormat="1" ht="12.75">
      <c r="B149" s="90"/>
      <c r="E149" s="91"/>
    </row>
    <row r="150" spans="2:5" s="89" customFormat="1" ht="12.75">
      <c r="B150" s="90"/>
      <c r="E150" s="91"/>
    </row>
    <row r="151" spans="2:5" s="89" customFormat="1" ht="12.75">
      <c r="B151" s="90"/>
      <c r="E151" s="91"/>
    </row>
    <row r="152" spans="2:5" s="89" customFormat="1" ht="12.75">
      <c r="B152" s="90"/>
      <c r="E152" s="91"/>
    </row>
    <row r="153" spans="2:5" s="89" customFormat="1" ht="12.75">
      <c r="B153" s="90"/>
      <c r="E153" s="91"/>
    </row>
    <row r="154" spans="2:5" s="89" customFormat="1" ht="12.75">
      <c r="B154" s="90"/>
      <c r="E154" s="91"/>
    </row>
    <row r="155" spans="1:5" ht="12.75">
      <c r="A155" s="89"/>
      <c r="B155" s="90"/>
      <c r="C155" s="89"/>
      <c r="D155" s="89"/>
      <c r="E155" s="91"/>
    </row>
    <row r="156" spans="1:5" ht="12.75">
      <c r="A156" s="89"/>
      <c r="B156" s="90"/>
      <c r="C156" s="89"/>
      <c r="D156" s="89"/>
      <c r="E156" s="91"/>
    </row>
    <row r="157" spans="1:5" ht="12.75">
      <c r="A157" s="89"/>
      <c r="B157" s="90"/>
      <c r="C157" s="89"/>
      <c r="D157" s="89"/>
      <c r="E157" s="91"/>
    </row>
    <row r="158" spans="1:5" ht="12.75">
      <c r="A158" s="89"/>
      <c r="B158" s="90"/>
      <c r="C158" s="89"/>
      <c r="D158" s="89"/>
      <c r="E158" s="91"/>
    </row>
    <row r="159" spans="1:5" ht="12.75">
      <c r="A159" s="89"/>
      <c r="B159" s="90"/>
      <c r="C159" s="89"/>
      <c r="D159" s="89"/>
      <c r="E159" s="91"/>
    </row>
    <row r="160" spans="1:5" ht="12.75">
      <c r="A160" s="89"/>
      <c r="B160" s="90"/>
      <c r="C160" s="89"/>
      <c r="D160" s="89"/>
      <c r="E160" s="91"/>
    </row>
    <row r="161" spans="1:5" ht="12.75">
      <c r="A161" s="89"/>
      <c r="B161" s="90"/>
      <c r="C161" s="89"/>
      <c r="D161" s="89"/>
      <c r="E161" s="91"/>
    </row>
    <row r="162" spans="1:5" ht="12.75">
      <c r="A162" s="89"/>
      <c r="B162" s="90"/>
      <c r="C162" s="89"/>
      <c r="D162" s="89"/>
      <c r="E162" s="91"/>
    </row>
    <row r="163" spans="1:5" ht="12.75">
      <c r="A163" s="89"/>
      <c r="B163" s="90"/>
      <c r="C163" s="89"/>
      <c r="D163" s="89"/>
      <c r="E163" s="91"/>
    </row>
    <row r="164" spans="1:5" ht="12.75">
      <c r="A164" s="89"/>
      <c r="B164" s="90"/>
      <c r="C164" s="89"/>
      <c r="D164" s="89"/>
      <c r="E164" s="91"/>
    </row>
    <row r="165" spans="1:5" ht="12.75">
      <c r="A165" s="89"/>
      <c r="B165" s="90"/>
      <c r="C165" s="89"/>
      <c r="D165" s="89"/>
      <c r="E165" s="91"/>
    </row>
    <row r="166" spans="1:5" ht="12.75">
      <c r="A166" s="89"/>
      <c r="B166" s="90"/>
      <c r="C166" s="89"/>
      <c r="D166" s="89"/>
      <c r="E166" s="91"/>
    </row>
    <row r="167" spans="1:5" ht="12.75">
      <c r="A167" s="89"/>
      <c r="B167" s="90"/>
      <c r="C167" s="89"/>
      <c r="D167" s="89"/>
      <c r="E167" s="91"/>
    </row>
    <row r="168" spans="1:5" ht="12.75">
      <c r="A168" s="89"/>
      <c r="B168" s="90"/>
      <c r="C168" s="89"/>
      <c r="D168" s="89"/>
      <c r="E168" s="91"/>
    </row>
    <row r="169" spans="1:5" ht="12.75">
      <c r="A169" s="89"/>
      <c r="B169" s="90"/>
      <c r="C169" s="89"/>
      <c r="D169" s="89"/>
      <c r="E169" s="91"/>
    </row>
    <row r="170" spans="1:5" ht="12.75">
      <c r="A170" s="89"/>
      <c r="B170" s="90"/>
      <c r="C170" s="89"/>
      <c r="D170" s="89"/>
      <c r="E170" s="91"/>
    </row>
    <row r="171" spans="1:5" ht="12.75">
      <c r="A171" s="89"/>
      <c r="B171" s="90"/>
      <c r="C171" s="89"/>
      <c r="D171" s="89"/>
      <c r="E171" s="91"/>
    </row>
    <row r="172" spans="1:5" ht="12.75">
      <c r="A172" s="89"/>
      <c r="B172" s="90"/>
      <c r="C172" s="89"/>
      <c r="D172" s="89"/>
      <c r="E172" s="91"/>
    </row>
    <row r="173" spans="1:5" ht="12.75">
      <c r="A173" s="89"/>
      <c r="B173" s="90"/>
      <c r="C173" s="89"/>
      <c r="D173" s="89"/>
      <c r="E173" s="91"/>
    </row>
    <row r="174" spans="1:5" ht="12.75">
      <c r="A174" s="89"/>
      <c r="B174" s="90"/>
      <c r="C174" s="89"/>
      <c r="D174" s="89"/>
      <c r="E174" s="91"/>
    </row>
    <row r="175" spans="1:5" ht="12.75">
      <c r="A175" s="89"/>
      <c r="B175" s="90"/>
      <c r="C175" s="89"/>
      <c r="D175" s="89"/>
      <c r="E175" s="91"/>
    </row>
    <row r="176" spans="1:5" ht="12.75">
      <c r="A176" s="89"/>
      <c r="B176" s="90"/>
      <c r="C176" s="89"/>
      <c r="D176" s="89"/>
      <c r="E176" s="91"/>
    </row>
    <row r="177" spans="1:5" ht="12.75">
      <c r="A177" s="89"/>
      <c r="B177" s="90"/>
      <c r="C177" s="89"/>
      <c r="D177" s="89"/>
      <c r="E177" s="91"/>
    </row>
    <row r="178" spans="1:5" ht="12.75">
      <c r="A178" s="89"/>
      <c r="B178" s="90"/>
      <c r="C178" s="89"/>
      <c r="D178" s="89"/>
      <c r="E178" s="91"/>
    </row>
    <row r="179" spans="1:5" ht="12.75">
      <c r="A179" s="89"/>
      <c r="B179" s="90"/>
      <c r="C179" s="89"/>
      <c r="D179" s="89"/>
      <c r="E179" s="91"/>
    </row>
    <row r="180" spans="1:5" ht="12.75">
      <c r="A180" s="89"/>
      <c r="B180" s="90"/>
      <c r="C180" s="89"/>
      <c r="D180" s="89"/>
      <c r="E180" s="91"/>
    </row>
    <row r="181" spans="1:5" ht="12.75">
      <c r="A181" s="89"/>
      <c r="B181" s="90"/>
      <c r="C181" s="89"/>
      <c r="D181" s="89"/>
      <c r="E181" s="91"/>
    </row>
    <row r="182" spans="1:5" ht="12.75">
      <c r="A182" s="89"/>
      <c r="B182" s="90"/>
      <c r="C182" s="89"/>
      <c r="D182" s="89"/>
      <c r="E182" s="91"/>
    </row>
    <row r="183" spans="1:5" ht="12.75">
      <c r="A183" s="89"/>
      <c r="B183" s="90"/>
      <c r="C183" s="89"/>
      <c r="D183" s="89"/>
      <c r="E183" s="91"/>
    </row>
    <row r="184" spans="1:5" ht="12.75">
      <c r="A184" s="89"/>
      <c r="B184" s="90"/>
      <c r="C184" s="89"/>
      <c r="D184" s="89"/>
      <c r="E184" s="91"/>
    </row>
    <row r="185" spans="1:5" ht="12.75">
      <c r="A185" s="89"/>
      <c r="B185" s="90"/>
      <c r="C185" s="89"/>
      <c r="D185" s="89"/>
      <c r="E185" s="91"/>
    </row>
    <row r="186" spans="1:5" ht="12.75">
      <c r="A186" s="89"/>
      <c r="B186" s="90"/>
      <c r="C186" s="89"/>
      <c r="D186" s="89"/>
      <c r="E186" s="91"/>
    </row>
    <row r="187" spans="1:5" ht="12.75">
      <c r="A187" s="89"/>
      <c r="B187" s="90"/>
      <c r="C187" s="89"/>
      <c r="D187" s="89"/>
      <c r="E187" s="91"/>
    </row>
    <row r="188" spans="1:5" ht="12.75">
      <c r="A188" s="89"/>
      <c r="B188" s="90"/>
      <c r="C188" s="89"/>
      <c r="D188" s="89"/>
      <c r="E188" s="91"/>
    </row>
    <row r="189" spans="1:5" ht="12.75">
      <c r="A189" s="89"/>
      <c r="B189" s="90"/>
      <c r="C189" s="89"/>
      <c r="D189" s="89"/>
      <c r="E189" s="91"/>
    </row>
    <row r="190" spans="1:5" ht="12.75">
      <c r="A190" s="89"/>
      <c r="B190" s="90"/>
      <c r="C190" s="89"/>
      <c r="D190" s="89"/>
      <c r="E190" s="91"/>
    </row>
    <row r="191" spans="1:5" ht="12.75">
      <c r="A191" s="89"/>
      <c r="B191" s="90"/>
      <c r="C191" s="89"/>
      <c r="D191" s="89"/>
      <c r="E191" s="91"/>
    </row>
    <row r="192" spans="1:5" ht="12.75">
      <c r="A192" s="89"/>
      <c r="B192" s="90"/>
      <c r="C192" s="89"/>
      <c r="D192" s="89"/>
      <c r="E192" s="91"/>
    </row>
    <row r="193" spans="1:5" ht="12.75">
      <c r="A193" s="89"/>
      <c r="B193" s="90"/>
      <c r="C193" s="89"/>
      <c r="D193" s="89"/>
      <c r="E193" s="91"/>
    </row>
    <row r="194" spans="1:5" ht="12.75">
      <c r="A194" s="89"/>
      <c r="B194" s="90"/>
      <c r="C194" s="89"/>
      <c r="D194" s="89"/>
      <c r="E194" s="91"/>
    </row>
    <row r="195" spans="1:5" ht="12.75">
      <c r="A195" s="89"/>
      <c r="B195" s="90"/>
      <c r="C195" s="89"/>
      <c r="D195" s="89"/>
      <c r="E195" s="91"/>
    </row>
    <row r="196" spans="1:5" ht="12.75">
      <c r="A196" s="89"/>
      <c r="B196" s="90"/>
      <c r="C196" s="89"/>
      <c r="D196" s="89"/>
      <c r="E196" s="91"/>
    </row>
    <row r="197" spans="1:5" ht="12.75">
      <c r="A197" s="89"/>
      <c r="B197" s="90"/>
      <c r="C197" s="89"/>
      <c r="D197" s="89"/>
      <c r="E197" s="91"/>
    </row>
  </sheetData>
  <sheetProtection selectLockedCells="1" selectUnlockedCells="1"/>
  <mergeCells count="9">
    <mergeCell ref="A7:E7"/>
    <mergeCell ref="B8:H8"/>
    <mergeCell ref="A9:E9"/>
    <mergeCell ref="A10:E10"/>
    <mergeCell ref="A1:E1"/>
    <mergeCell ref="A2:E2"/>
    <mergeCell ref="A3:E3"/>
    <mergeCell ref="A4:E4"/>
    <mergeCell ref="A5:E5"/>
  </mergeCells>
  <printOptions/>
  <pageMargins left="0.5905511811023623" right="0.07874015748031496" top="0.1968503937007874" bottom="0.1968503937007874" header="0.5118110236220472" footer="0.1968503937007874"/>
  <pageSetup fitToHeight="2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2021-05-04T04:11:14Z</cp:lastPrinted>
  <dcterms:modified xsi:type="dcterms:W3CDTF">2021-05-04T04:12:27Z</dcterms:modified>
  <cp:category/>
  <cp:version/>
  <cp:contentType/>
  <cp:contentStatus/>
</cp:coreProperties>
</file>