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(2)'!$8:$10</definedName>
  </definedNames>
  <calcPr fullCalcOnLoad="1"/>
</workbook>
</file>

<file path=xl/sharedStrings.xml><?xml version="1.0" encoding="utf-8"?>
<sst xmlns="http://schemas.openxmlformats.org/spreadsheetml/2006/main" count="140" uniqueCount="131">
  <si>
    <t>Приложение 1</t>
  </si>
  <si>
    <t>ОТЧЕТ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</si>
  <si>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</si>
  <si>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</si>
  <si>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</si>
  <si>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</si>
  <si>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</si>
  <si>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</si>
  <si>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</si>
  <si>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</si>
  <si>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</si>
  <si>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</si>
  <si>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</si>
  <si>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</si>
  <si>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</si>
  <si>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</si>
  <si>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</si>
  <si>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</si>
  <si>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</si>
  <si>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</si>
  <si>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</si>
  <si>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</si>
  <si>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</si>
  <si>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</si>
  <si>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</si>
  <si>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</si>
  <si>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</si>
  <si>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</si>
  <si>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</si>
  <si>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</si>
  <si>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</si>
  <si>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</si>
  <si>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</si>
  <si>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</si>
  <si>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</si>
  <si>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</si>
  <si>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</si>
  <si>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</si>
  <si>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</si>
  <si>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</si>
  <si>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</si>
  <si>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</si>
  <si>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</si>
  <si>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</si>
  <si>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</si>
  <si>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</si>
  <si>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</si>
  <si>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</si>
  <si>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</si>
  <si>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</si>
  <si>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</si>
  <si>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</si>
  <si>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</si>
  <si>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</si>
  <si>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</si>
  <si>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</si>
  <si>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</si>
  <si>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</si>
  <si>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</si>
  <si>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</si>
  <si>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</si>
  <si>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</si>
  <si>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</si>
  <si>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</si>
  <si>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</si>
  <si>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</si>
  <si>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</si>
  <si>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</si>
  <si>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</si>
  <si>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</si>
  <si>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</si>
  <si>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</si>
  <si>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</si>
  <si>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</si>
  <si>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</si>
  <si>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</si>
  <si>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</si>
  <si>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</si>
  <si>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</si>
  <si>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</si>
  <si>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</si>
  <si>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>000 2 02 02009 05 0000 151</t>
  </si>
  <si>
    <t>Субвенции - всего, в том числе:</t>
  </si>
  <si>
    <t>000 2 02 03000 00 0000 151</t>
  </si>
  <si>
    <t>На выполнение полномочий по государственной регистрации актов гражданского состояния, в том числе:</t>
  </si>
  <si>
    <t>за счет средств Краевого бюджета</t>
  </si>
  <si>
    <t>000 2 02 03015 05 0000 151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</si>
  <si>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</si>
  <si>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</si>
  <si>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</si>
  <si>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</si>
  <si>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</si>
  <si>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</si>
  <si>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</si>
  <si>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r>
      <t xml:space="preserve">На </t>
    </r>
    <r>
      <rPr>
        <sz val="10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</si>
  <si>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t>000 2 02 04005 05 0000 151</t>
  </si>
  <si>
    <r>
      <t xml:space="preserve">На оплату труда </t>
    </r>
    <r>
      <rPr>
        <sz val="10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</si>
  <si>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000 2 02 04025 05 0000 151</t>
  </si>
  <si>
    <t>ИТОГО ДОХОДОВ:</t>
  </si>
  <si>
    <t>На  реализацию основных мероприятий государственной программы Камчатского края "Формирование современной городской среды в Камчатском крае". Подпрограмма "Современная городская среда в Камчатском крае"</t>
  </si>
  <si>
    <t xml:space="preserve"> 2 02 15001 13 0000 150</t>
  </si>
  <si>
    <t xml:space="preserve"> 2 02 29999 13 0000 150</t>
  </si>
  <si>
    <t xml:space="preserve"> 2 02 25555 13 0000 150</t>
  </si>
  <si>
    <t xml:space="preserve"> 2 02 35930 13 0000 150</t>
  </si>
  <si>
    <t xml:space="preserve"> 2 02 35118 13 0000 150</t>
  </si>
  <si>
    <t xml:space="preserve"> 2 02 30022 13 0000 150</t>
  </si>
  <si>
    <t xml:space="preserve"> 2 02 30024 13 0000 150</t>
  </si>
  <si>
    <t xml:space="preserve"> 2 02 49999 13 0000 150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</si>
  <si>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". Подпрограмма "Энергосбережение и повышение энергетической эффективности в Камчатском крае"</t>
  </si>
  <si>
    <t>На  реализацию основных мероприятий государственной программы Камчатского края "Ликвидация мест стихийного несанкционированного размещение отходов производства и потребления ". Подпрограмма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</t>
  </si>
  <si>
    <t xml:space="preserve">за счет средств Федерального бюджета </t>
  </si>
  <si>
    <t xml:space="preserve">На осуществление полномочий по осуществлению первичного воинского учета на территориях, где отсутствуют военные комиссариаты </t>
  </si>
  <si>
    <t>Для ветеранов</t>
  </si>
  <si>
    <t xml:space="preserve">к Решению Собрания депутатов Озерновского городского поселения от "   " мая 2021 г. № </t>
  </si>
  <si>
    <t>"Об исполнении местного бюджета Озерновского городского поселения за 2020 год"</t>
  </si>
  <si>
    <t>об исполнении доходов местного бюджета по кодам классификации доходов бюджетов за 2020 год</t>
  </si>
  <si>
    <t xml:space="preserve"> 1 11 09045 13 0000 120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</si>
  <si>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</si>
  <si>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 xml:space="preserve"> 1 16 07010 13 0000 140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</si>
  <si>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</si>
  <si>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 xml:space="preserve"> 1 16 07090 13 0000 140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</si>
  <si>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</si>
  <si>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1 16 02020 02 0000 140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</si>
  <si>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</si>
  <si>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 xml:space="preserve"> 1 16 10123 13 0131 140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</si>
  <si>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</si>
  <si>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 xml:space="preserve"> 2 02 15002 13 0000 150</t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</si>
  <si>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2020 год". Подпрограмма: "Трудоустройство граждан ищущих работу".</t>
  </si>
  <si>
    <t xml:space="preserve">На содержание и ремонт муниципального жилого фонда </t>
  </si>
  <si>
    <t>На приобретение жилых помещений в муниципальную собственность</t>
  </si>
  <si>
    <t>На  проведение мероприятий к 75 летию Победы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</si>
</sst>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vertical="center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right"/>
    </xf>
    <xf numFmtId="9" fontId="5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6" fillId="0" borderId="14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right"/>
    </xf>
    <xf numFmtId="173" fontId="6" fillId="0" borderId="15" xfId="0" applyNumberFormat="1" applyFont="1" applyBorder="1" applyAlignment="1">
      <alignment horizontal="right"/>
    </xf>
    <xf numFmtId="9" fontId="6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 vertical="top" wrapText="1"/>
    </xf>
    <xf numFmtId="173" fontId="5" fillId="0" borderId="15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 horizontal="right"/>
    </xf>
    <xf numFmtId="173" fontId="8" fillId="0" borderId="15" xfId="0" applyNumberFormat="1" applyFont="1" applyBorder="1" applyAlignment="1">
      <alignment horizontal="right"/>
    </xf>
    <xf numFmtId="9" fontId="8" fillId="0" borderId="10" xfId="55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6" fillId="34" borderId="14" xfId="0" applyNumberFormat="1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90" zoomScaleNormal="90" zoomScalePageLayoutView="0" workbookViewId="0" topLeftCell="A52">
      <selection activeCell="D64" sqref="D64"/>
    </sheetView>
  </sheetViews>
  <sheetFormatPr defaultColWidth="9.00390625" defaultRowHeight="12.75"/>
  <cols>
    <col min="1" max="1" width="21.00390625" style="1" customWidth="1"/>
    <col min="2" max="2" width="61.75390625" style="2" customWidth="1"/>
    <col min="3" max="3" width="0" style="2" hidden="1" customWidth="1"/>
    <col min="4" max="5" width="14.625" style="2" customWidth="1"/>
    <col min="6" max="6" width="13.75390625" style="3" customWidth="1"/>
    <col min="7" max="16384" width="9.125" style="2" customWidth="1"/>
  </cols>
  <sheetData>
    <row r="1" spans="2:6" ht="15.75">
      <c r="B1" s="4"/>
      <c r="F1" s="5" t="s">
        <v>0</v>
      </c>
    </row>
    <row r="2" spans="2:6" ht="12.75" customHeight="1">
      <c r="B2" s="6"/>
      <c r="C2" s="6"/>
      <c r="D2" s="7"/>
      <c r="F2" s="5" t="s">
        <v>113</v>
      </c>
    </row>
    <row r="3" spans="3:6" ht="15.75">
      <c r="C3" s="6"/>
      <c r="D3" s="7"/>
      <c r="F3" s="5" t="s">
        <v>114</v>
      </c>
    </row>
    <row r="4" spans="3:6" ht="15.75">
      <c r="C4" s="6"/>
      <c r="D4" s="7"/>
      <c r="F4" s="5"/>
    </row>
    <row r="5" spans="1:6" ht="15.75" customHeight="1">
      <c r="A5" s="46" t="s">
        <v>1</v>
      </c>
      <c r="B5" s="46"/>
      <c r="C5" s="46"/>
      <c r="D5" s="46"/>
      <c r="E5" s="46"/>
      <c r="F5" s="46"/>
    </row>
    <row r="6" spans="1:6" ht="19.5" customHeight="1">
      <c r="A6" s="47" t="s">
        <v>115</v>
      </c>
      <c r="B6" s="47"/>
      <c r="C6" s="47"/>
      <c r="D6" s="47"/>
      <c r="E6" s="47"/>
      <c r="F6" s="47"/>
    </row>
    <row r="7" spans="1:6" ht="15.75">
      <c r="A7" s="8"/>
      <c r="B7" s="9"/>
      <c r="C7" s="10"/>
      <c r="D7" s="11"/>
      <c r="E7" s="9"/>
      <c r="F7" s="5" t="s">
        <v>2</v>
      </c>
    </row>
    <row r="8" spans="1:6" ht="26.25" customHeight="1">
      <c r="A8" s="48" t="s">
        <v>3</v>
      </c>
      <c r="B8" s="49" t="s">
        <v>4</v>
      </c>
      <c r="C8" s="48" t="s">
        <v>5</v>
      </c>
      <c r="D8" s="50" t="s">
        <v>6</v>
      </c>
      <c r="E8" s="51" t="s">
        <v>7</v>
      </c>
      <c r="F8" s="52" t="s">
        <v>8</v>
      </c>
    </row>
    <row r="9" spans="1:6" ht="15.75">
      <c r="A9" s="48"/>
      <c r="B9" s="49"/>
      <c r="C9" s="48"/>
      <c r="D9" s="50"/>
      <c r="E9" s="51"/>
      <c r="F9" s="52"/>
    </row>
    <row r="10" spans="1:6" ht="15.75">
      <c r="A10" s="12">
        <v>1</v>
      </c>
      <c r="B10" s="13">
        <v>2</v>
      </c>
      <c r="C10" s="14" t="s">
        <v>9</v>
      </c>
      <c r="D10" s="15">
        <v>3</v>
      </c>
      <c r="E10" s="16">
        <v>4</v>
      </c>
      <c r="F10" s="17">
        <v>5</v>
      </c>
    </row>
    <row r="11" spans="1:6" s="1" customFormat="1" ht="16.5" customHeight="1">
      <c r="A11" s="18" t="s">
        <v>10</v>
      </c>
      <c r="B11" s="19" t="s">
        <v>11</v>
      </c>
      <c r="C11" s="20" t="s">
        <v>12</v>
      </c>
      <c r="D11" s="21">
        <f>D12+D13+D15+D17+D20+D22+D27+D37+D29+D32</f>
        <v>52675.41</v>
      </c>
      <c r="E11" s="21">
        <f>E12+E13+E15+E17+E20+E22+E27+E37+E29+E32</f>
        <v>53680.690900000016</v>
      </c>
      <c r="F11" s="22">
        <f aca="true" t="shared" si="0" ref="F11:F36">E11/D11</f>
        <v>1.0190844437660762</v>
      </c>
    </row>
    <row r="12" spans="1:6" s="1" customFormat="1" ht="15.75">
      <c r="A12" s="23" t="s">
        <v>13</v>
      </c>
      <c r="B12" s="24" t="s">
        <v>14</v>
      </c>
      <c r="C12" s="25" t="s">
        <v>15</v>
      </c>
      <c r="D12" s="26">
        <v>30000</v>
      </c>
      <c r="E12" s="27">
        <v>33039.77391</v>
      </c>
      <c r="F12" s="28">
        <f t="shared" si="0"/>
        <v>1.101325797</v>
      </c>
    </row>
    <row r="13" spans="1:6" s="1" customFormat="1" ht="27" customHeight="1">
      <c r="A13" s="23" t="s">
        <v>16</v>
      </c>
      <c r="B13" s="24" t="s">
        <v>17</v>
      </c>
      <c r="C13" s="25"/>
      <c r="D13" s="26">
        <f>D14</f>
        <v>234.41</v>
      </c>
      <c r="E13" s="27">
        <f>E14</f>
        <v>268.45057</v>
      </c>
      <c r="F13" s="28">
        <f t="shared" si="0"/>
        <v>1.1452180794334714</v>
      </c>
    </row>
    <row r="14" spans="1:6" s="1" customFormat="1" ht="26.25" customHeight="1">
      <c r="A14" s="23" t="s">
        <v>18</v>
      </c>
      <c r="B14" s="24" t="s">
        <v>19</v>
      </c>
      <c r="C14" s="25"/>
      <c r="D14" s="26">
        <v>234.41</v>
      </c>
      <c r="E14" s="27">
        <v>268.45057</v>
      </c>
      <c r="F14" s="28">
        <f t="shared" si="0"/>
        <v>1.1452180794334714</v>
      </c>
    </row>
    <row r="15" spans="1:6" s="1" customFormat="1" ht="15.75">
      <c r="A15" s="23" t="s">
        <v>20</v>
      </c>
      <c r="B15" s="24" t="s">
        <v>21</v>
      </c>
      <c r="C15" s="20" t="s">
        <v>22</v>
      </c>
      <c r="D15" s="26">
        <f>D16</f>
        <v>11701</v>
      </c>
      <c r="E15" s="27">
        <f>E16</f>
        <v>11732.95646</v>
      </c>
      <c r="F15" s="28">
        <f t="shared" si="0"/>
        <v>1.0027310879412015</v>
      </c>
    </row>
    <row r="16" spans="1:6" s="1" customFormat="1" ht="15.75">
      <c r="A16" s="23" t="s">
        <v>23</v>
      </c>
      <c r="B16" s="24" t="s">
        <v>24</v>
      </c>
      <c r="C16" s="25" t="s">
        <v>25</v>
      </c>
      <c r="D16" s="26">
        <v>11701</v>
      </c>
      <c r="E16" s="27">
        <v>11732.95646</v>
      </c>
      <c r="F16" s="28">
        <f t="shared" si="0"/>
        <v>1.0027310879412015</v>
      </c>
    </row>
    <row r="17" spans="1:6" s="1" customFormat="1" ht="15.75">
      <c r="A17" s="23" t="s">
        <v>26</v>
      </c>
      <c r="B17" s="24" t="s">
        <v>27</v>
      </c>
      <c r="C17" s="25" t="s">
        <v>28</v>
      </c>
      <c r="D17" s="26">
        <f>D18+D19</f>
        <v>1360</v>
      </c>
      <c r="E17" s="26">
        <f>E18+E19</f>
        <v>1392.8766</v>
      </c>
      <c r="F17" s="28">
        <f t="shared" si="0"/>
        <v>1.0241739705882353</v>
      </c>
    </row>
    <row r="18" spans="1:6" s="1" customFormat="1" ht="40.5" customHeight="1">
      <c r="A18" s="23" t="s">
        <v>29</v>
      </c>
      <c r="B18" s="29" t="s">
        <v>30</v>
      </c>
      <c r="C18" s="25" t="s">
        <v>31</v>
      </c>
      <c r="D18" s="26">
        <v>160</v>
      </c>
      <c r="E18" s="27">
        <v>214.07447</v>
      </c>
      <c r="F18" s="28">
        <f t="shared" si="0"/>
        <v>1.3379654374999999</v>
      </c>
    </row>
    <row r="19" spans="1:6" s="1" customFormat="1" ht="15.75">
      <c r="A19" s="23" t="s">
        <v>32</v>
      </c>
      <c r="B19" s="24" t="s">
        <v>33</v>
      </c>
      <c r="C19" s="25" t="s">
        <v>34</v>
      </c>
      <c r="D19" s="26">
        <v>1200</v>
      </c>
      <c r="E19" s="27">
        <v>1178.80213</v>
      </c>
      <c r="F19" s="28">
        <f t="shared" si="0"/>
        <v>0.9823351083333334</v>
      </c>
    </row>
    <row r="20" spans="1:6" s="1" customFormat="1" ht="15.75">
      <c r="A20" s="23" t="s">
        <v>35</v>
      </c>
      <c r="B20" s="24" t="s">
        <v>36</v>
      </c>
      <c r="C20" s="25" t="s">
        <v>37</v>
      </c>
      <c r="D20" s="26">
        <f>D21</f>
        <v>120</v>
      </c>
      <c r="E20" s="27">
        <f>E21</f>
        <v>47.76</v>
      </c>
      <c r="F20" s="28">
        <f t="shared" si="0"/>
        <v>0.39799999999999996</v>
      </c>
    </row>
    <row r="21" spans="1:6" s="1" customFormat="1" ht="50.25" customHeight="1">
      <c r="A21" s="23" t="s">
        <v>38</v>
      </c>
      <c r="B21" s="24" t="s">
        <v>39</v>
      </c>
      <c r="C21" s="25"/>
      <c r="D21" s="26">
        <v>120</v>
      </c>
      <c r="E21" s="27">
        <v>47.76</v>
      </c>
      <c r="F21" s="28">
        <f t="shared" si="0"/>
        <v>0.39799999999999996</v>
      </c>
    </row>
    <row r="22" spans="1:6" s="1" customFormat="1" ht="31.5" customHeight="1">
      <c r="A22" s="23" t="s">
        <v>40</v>
      </c>
      <c r="B22" s="24" t="s">
        <v>41</v>
      </c>
      <c r="C22" s="20" t="s">
        <v>42</v>
      </c>
      <c r="D22" s="26">
        <f>D23+D24+D25+D26</f>
        <v>8300</v>
      </c>
      <c r="E22" s="26">
        <f>E23+E24+E25+E26</f>
        <v>6522.5790400000005</v>
      </c>
      <c r="F22" s="28">
        <f t="shared" si="0"/>
        <v>0.7858528963855422</v>
      </c>
    </row>
    <row r="23" spans="1:6" s="1" customFormat="1" ht="66" customHeight="1">
      <c r="A23" s="23" t="s">
        <v>43</v>
      </c>
      <c r="B23" s="24" t="s">
        <v>44</v>
      </c>
      <c r="C23" s="25" t="s">
        <v>45</v>
      </c>
      <c r="D23" s="26">
        <v>5000</v>
      </c>
      <c r="E23" s="27">
        <v>4686.12045</v>
      </c>
      <c r="F23" s="28">
        <f t="shared" si="0"/>
        <v>0.9372240900000001</v>
      </c>
    </row>
    <row r="24" spans="1:6" s="1" customFormat="1" ht="54.75" customHeight="1">
      <c r="A24" s="23" t="s">
        <v>46</v>
      </c>
      <c r="B24" s="29" t="s">
        <v>47</v>
      </c>
      <c r="C24" s="25"/>
      <c r="D24" s="26">
        <v>200</v>
      </c>
      <c r="E24" s="27">
        <v>0</v>
      </c>
      <c r="F24" s="28">
        <f t="shared" si="0"/>
        <v>0</v>
      </c>
    </row>
    <row r="25" spans="1:6" s="1" customFormat="1" ht="57.75" customHeight="1">
      <c r="A25" s="23" t="s">
        <v>48</v>
      </c>
      <c r="B25" s="29" t="s">
        <v>49</v>
      </c>
      <c r="C25" s="25"/>
      <c r="D25" s="26">
        <v>3000</v>
      </c>
      <c r="E25" s="27">
        <v>1836.45859</v>
      </c>
      <c r="F25" s="28">
        <f>E25/D25</f>
        <v>0.6121528633333333</v>
      </c>
    </row>
    <row r="26" spans="1:6" s="1" customFormat="1" ht="57.75" customHeight="1">
      <c r="A26" s="23" t="s">
        <v>116</v>
      </c>
      <c r="B26" s="44" t="s">
        <v>117</v>
      </c>
      <c r="C26" s="25"/>
      <c r="D26" s="26">
        <v>100</v>
      </c>
      <c r="E26" s="27">
        <v>0</v>
      </c>
      <c r="F26" s="28">
        <f>E26/D26</f>
        <v>0</v>
      </c>
    </row>
    <row r="27" spans="1:6" s="1" customFormat="1" ht="27.75" customHeight="1">
      <c r="A27" s="23" t="s">
        <v>50</v>
      </c>
      <c r="B27" s="24" t="s">
        <v>51</v>
      </c>
      <c r="C27" s="25" t="s">
        <v>52</v>
      </c>
      <c r="D27" s="26">
        <f>D28</f>
        <v>50</v>
      </c>
      <c r="E27" s="27">
        <f>E28</f>
        <v>0</v>
      </c>
      <c r="F27" s="28">
        <f t="shared" si="0"/>
        <v>0</v>
      </c>
    </row>
    <row r="28" spans="1:6" s="1" customFormat="1" ht="27.75" customHeight="1">
      <c r="A28" s="23" t="s">
        <v>53</v>
      </c>
      <c r="B28" s="24" t="s">
        <v>54</v>
      </c>
      <c r="C28" s="25"/>
      <c r="D28" s="26">
        <v>50</v>
      </c>
      <c r="E28" s="27">
        <v>0</v>
      </c>
      <c r="F28" s="28">
        <f t="shared" si="0"/>
        <v>0</v>
      </c>
    </row>
    <row r="29" spans="1:6" s="1" customFormat="1" ht="31.5" customHeight="1">
      <c r="A29" s="23" t="s">
        <v>55</v>
      </c>
      <c r="B29" s="24" t="s">
        <v>56</v>
      </c>
      <c r="C29" s="25"/>
      <c r="D29" s="26">
        <f>D30+D31</f>
        <v>500</v>
      </c>
      <c r="E29" s="27">
        <f>E30+E31</f>
        <v>465.39474</v>
      </c>
      <c r="F29" s="28">
        <f t="shared" si="0"/>
        <v>0.9307894800000001</v>
      </c>
    </row>
    <row r="30" spans="1:6" s="1" customFormat="1" ht="63.75" customHeight="1">
      <c r="A30" s="23" t="s">
        <v>57</v>
      </c>
      <c r="B30" s="24" t="s">
        <v>58</v>
      </c>
      <c r="C30" s="25"/>
      <c r="D30" s="26">
        <v>400</v>
      </c>
      <c r="E30" s="27">
        <v>292.6</v>
      </c>
      <c r="F30" s="28">
        <f t="shared" si="0"/>
        <v>0.7315</v>
      </c>
    </row>
    <row r="31" spans="1:6" s="1" customFormat="1" ht="40.5" customHeight="1">
      <c r="A31" s="23" t="s">
        <v>59</v>
      </c>
      <c r="B31" s="24" t="s">
        <v>60</v>
      </c>
      <c r="C31" s="25"/>
      <c r="D31" s="26">
        <v>100</v>
      </c>
      <c r="E31" s="27">
        <v>172.79474</v>
      </c>
      <c r="F31" s="28">
        <f t="shared" si="0"/>
        <v>1.7279474</v>
      </c>
    </row>
    <row r="32" spans="1:6" s="1" customFormat="1" ht="15.75">
      <c r="A32" s="23" t="s">
        <v>61</v>
      </c>
      <c r="B32" s="24" t="s">
        <v>62</v>
      </c>
      <c r="C32" s="25"/>
      <c r="D32" s="26">
        <f>D33+D34+D35+D36</f>
        <v>410</v>
      </c>
      <c r="E32" s="26">
        <f>E33+E34+E35+E36</f>
        <v>210.89958000000001</v>
      </c>
      <c r="F32" s="28">
        <f t="shared" si="0"/>
        <v>0.5143892195121952</v>
      </c>
    </row>
    <row r="33" spans="1:6" s="1" customFormat="1" ht="64.5">
      <c r="A33" s="23" t="s">
        <v>118</v>
      </c>
      <c r="B33" s="24" t="s">
        <v>119</v>
      </c>
      <c r="C33" s="25"/>
      <c r="D33" s="26">
        <v>100</v>
      </c>
      <c r="E33" s="27">
        <v>52.12084</v>
      </c>
      <c r="F33" s="28">
        <f t="shared" si="0"/>
        <v>0.5212084</v>
      </c>
    </row>
    <row r="34" spans="1:6" s="1" customFormat="1" ht="54.75" customHeight="1">
      <c r="A34" s="23" t="s">
        <v>120</v>
      </c>
      <c r="B34" s="24" t="s">
        <v>121</v>
      </c>
      <c r="C34" s="25"/>
      <c r="D34" s="26">
        <v>250</v>
      </c>
      <c r="E34" s="27">
        <v>157.27874</v>
      </c>
      <c r="F34" s="28">
        <f t="shared" si="0"/>
        <v>0.62911496</v>
      </c>
    </row>
    <row r="35" spans="1:6" s="1" customFormat="1" ht="54.75" customHeight="1">
      <c r="A35" s="23" t="s">
        <v>122</v>
      </c>
      <c r="B35" s="24" t="s">
        <v>123</v>
      </c>
      <c r="C35" s="25"/>
      <c r="D35" s="27">
        <v>50</v>
      </c>
      <c r="E35" s="27">
        <v>1.5</v>
      </c>
      <c r="F35" s="28">
        <f t="shared" si="0"/>
        <v>0.03</v>
      </c>
    </row>
    <row r="36" spans="1:6" s="1" customFormat="1" ht="60.75" customHeight="1">
      <c r="A36" s="23" t="s">
        <v>124</v>
      </c>
      <c r="B36" s="45" t="s">
        <v>125</v>
      </c>
      <c r="C36" s="25"/>
      <c r="D36" s="27">
        <v>10</v>
      </c>
      <c r="E36" s="27">
        <v>0</v>
      </c>
      <c r="F36" s="28">
        <f t="shared" si="0"/>
        <v>0</v>
      </c>
    </row>
    <row r="37" spans="1:6" s="1" customFormat="1" ht="15.75">
      <c r="A37" s="23" t="s">
        <v>63</v>
      </c>
      <c r="B37" s="24" t="s">
        <v>64</v>
      </c>
      <c r="C37" s="25"/>
      <c r="D37" s="27">
        <f>D38+D39</f>
        <v>0</v>
      </c>
      <c r="E37" s="27">
        <f>E38+E39</f>
        <v>0</v>
      </c>
      <c r="F37" s="28"/>
    </row>
    <row r="38" spans="1:6" s="1" customFormat="1" ht="18.75" customHeight="1">
      <c r="A38" s="23" t="s">
        <v>65</v>
      </c>
      <c r="B38" s="24" t="s">
        <v>66</v>
      </c>
      <c r="C38" s="25"/>
      <c r="D38" s="26">
        <v>0</v>
      </c>
      <c r="E38" s="27">
        <v>0</v>
      </c>
      <c r="F38" s="28"/>
    </row>
    <row r="39" spans="1:6" s="1" customFormat="1" ht="15.75">
      <c r="A39" s="23" t="s">
        <v>67</v>
      </c>
      <c r="B39" s="24" t="s">
        <v>68</v>
      </c>
      <c r="C39" s="25" t="s">
        <v>69</v>
      </c>
      <c r="D39" s="26">
        <v>0</v>
      </c>
      <c r="E39" s="27">
        <v>0</v>
      </c>
      <c r="F39" s="28"/>
    </row>
    <row r="40" spans="1:6" s="1" customFormat="1" ht="15.75">
      <c r="A40" s="18" t="s">
        <v>70</v>
      </c>
      <c r="B40" s="19" t="s">
        <v>71</v>
      </c>
      <c r="C40" s="20" t="s">
        <v>72</v>
      </c>
      <c r="D40" s="21">
        <f>D41</f>
        <v>22949.810080000003</v>
      </c>
      <c r="E40" s="30">
        <f>E41</f>
        <v>22930.810080000003</v>
      </c>
      <c r="F40" s="22">
        <f aca="true" t="shared" si="1" ref="F40:F64">E40/D40</f>
        <v>0.9991721064386255</v>
      </c>
    </row>
    <row r="41" spans="1:6" s="1" customFormat="1" ht="30" customHeight="1">
      <c r="A41" s="23" t="s">
        <v>73</v>
      </c>
      <c r="B41" s="24" t="s">
        <v>74</v>
      </c>
      <c r="C41" s="25" t="s">
        <v>75</v>
      </c>
      <c r="D41" s="26">
        <f>D42+D45+D49+D56</f>
        <v>22949.810080000003</v>
      </c>
      <c r="E41" s="26">
        <f>E42+E45+E49+E56</f>
        <v>22930.810080000003</v>
      </c>
      <c r="F41" s="28">
        <f t="shared" si="1"/>
        <v>0.9991721064386255</v>
      </c>
    </row>
    <row r="42" spans="1:6" s="1" customFormat="1" ht="15.75">
      <c r="A42" s="23"/>
      <c r="B42" s="19" t="s">
        <v>76</v>
      </c>
      <c r="C42" s="20"/>
      <c r="D42" s="21">
        <f>D43+D44</f>
        <v>6247.6</v>
      </c>
      <c r="E42" s="30">
        <f>E43+E44</f>
        <v>6247.6</v>
      </c>
      <c r="F42" s="22">
        <f t="shared" si="1"/>
        <v>1</v>
      </c>
    </row>
    <row r="43" spans="1:6" s="1" customFormat="1" ht="25.5" customHeight="1">
      <c r="A43" s="23" t="s">
        <v>100</v>
      </c>
      <c r="B43" s="31" t="s">
        <v>77</v>
      </c>
      <c r="C43" s="25" t="s">
        <v>78</v>
      </c>
      <c r="D43" s="26">
        <v>5997.6</v>
      </c>
      <c r="E43" s="27">
        <v>5997.6</v>
      </c>
      <c r="F43" s="28">
        <f t="shared" si="1"/>
        <v>1</v>
      </c>
    </row>
    <row r="44" spans="1:6" s="1" customFormat="1" ht="25.5" customHeight="1">
      <c r="A44" s="23" t="s">
        <v>126</v>
      </c>
      <c r="B44" s="31" t="s">
        <v>77</v>
      </c>
      <c r="C44" s="25" t="s">
        <v>78</v>
      </c>
      <c r="D44" s="26">
        <v>250</v>
      </c>
      <c r="E44" s="27">
        <v>250</v>
      </c>
      <c r="F44" s="28">
        <f>E44/D44</f>
        <v>1</v>
      </c>
    </row>
    <row r="45" spans="1:6" s="32" customFormat="1" ht="15.75">
      <c r="A45" s="18"/>
      <c r="B45" s="19" t="s">
        <v>79</v>
      </c>
      <c r="C45" s="20" t="s">
        <v>80</v>
      </c>
      <c r="D45" s="21">
        <f>D46+D47+D48</f>
        <v>2523.61008</v>
      </c>
      <c r="E45" s="21">
        <f>E46+E47+E48</f>
        <v>2523.61008</v>
      </c>
      <c r="F45" s="22">
        <f t="shared" si="1"/>
        <v>1</v>
      </c>
    </row>
    <row r="46" spans="1:6" s="1" customFormat="1" ht="89.25" customHeight="1">
      <c r="A46" s="23" t="s">
        <v>101</v>
      </c>
      <c r="B46" s="33" t="s">
        <v>108</v>
      </c>
      <c r="C46" s="25" t="s">
        <v>81</v>
      </c>
      <c r="D46" s="26">
        <v>355.75</v>
      </c>
      <c r="E46" s="27">
        <v>355.75</v>
      </c>
      <c r="F46" s="28">
        <f t="shared" si="1"/>
        <v>1</v>
      </c>
    </row>
    <row r="47" spans="1:6" s="1" customFormat="1" ht="75" customHeight="1">
      <c r="A47" s="23" t="s">
        <v>101</v>
      </c>
      <c r="B47" s="33" t="s">
        <v>109</v>
      </c>
      <c r="C47" s="25"/>
      <c r="D47" s="26">
        <v>1658.203</v>
      </c>
      <c r="E47" s="27">
        <v>1658.203</v>
      </c>
      <c r="F47" s="28">
        <f t="shared" si="1"/>
        <v>1</v>
      </c>
    </row>
    <row r="48" spans="1:6" s="1" customFormat="1" ht="55.5" customHeight="1">
      <c r="A48" s="23" t="s">
        <v>102</v>
      </c>
      <c r="B48" s="33" t="s">
        <v>99</v>
      </c>
      <c r="C48" s="25"/>
      <c r="D48" s="26">
        <v>509.65708</v>
      </c>
      <c r="E48" s="27">
        <v>509.65708</v>
      </c>
      <c r="F48" s="28">
        <f>E48/D48</f>
        <v>1</v>
      </c>
    </row>
    <row r="49" spans="1:6" s="1" customFormat="1" ht="15.75">
      <c r="A49" s="23"/>
      <c r="B49" s="19" t="s">
        <v>82</v>
      </c>
      <c r="C49" s="20" t="s">
        <v>83</v>
      </c>
      <c r="D49" s="21">
        <f>D50+D53+D54+D55</f>
        <v>662.5</v>
      </c>
      <c r="E49" s="21">
        <f>E50+E53+E54+E55</f>
        <v>662.5</v>
      </c>
      <c r="F49" s="22">
        <f t="shared" si="1"/>
        <v>1</v>
      </c>
    </row>
    <row r="50" spans="1:6" s="1" customFormat="1" ht="27.75" customHeight="1">
      <c r="A50" s="23" t="s">
        <v>103</v>
      </c>
      <c r="B50" s="24" t="s">
        <v>84</v>
      </c>
      <c r="C50" s="25"/>
      <c r="D50" s="26">
        <f>D51+D52</f>
        <v>58.7</v>
      </c>
      <c r="E50" s="27">
        <f>E51+E52</f>
        <v>58.7</v>
      </c>
      <c r="F50" s="28">
        <f t="shared" si="1"/>
        <v>1</v>
      </c>
    </row>
    <row r="51" spans="1:6" s="1" customFormat="1" ht="15.75">
      <c r="A51" s="23"/>
      <c r="B51" s="34" t="s">
        <v>110</v>
      </c>
      <c r="C51" s="35"/>
      <c r="D51" s="36">
        <v>54.215</v>
      </c>
      <c r="E51" s="37">
        <v>54.215</v>
      </c>
      <c r="F51" s="38">
        <f t="shared" si="1"/>
        <v>1</v>
      </c>
    </row>
    <row r="52" spans="1:6" s="1" customFormat="1" ht="15.75">
      <c r="A52" s="23"/>
      <c r="B52" s="34" t="s">
        <v>85</v>
      </c>
      <c r="C52" s="35"/>
      <c r="D52" s="36">
        <v>4.485</v>
      </c>
      <c r="E52" s="37">
        <v>4.485</v>
      </c>
      <c r="F52" s="38">
        <f t="shared" si="1"/>
        <v>1</v>
      </c>
    </row>
    <row r="53" spans="1:6" s="1" customFormat="1" ht="29.25" customHeight="1">
      <c r="A53" s="23" t="s">
        <v>104</v>
      </c>
      <c r="B53" s="24" t="s">
        <v>111</v>
      </c>
      <c r="C53" s="25" t="s">
        <v>86</v>
      </c>
      <c r="D53" s="26">
        <v>206.5</v>
      </c>
      <c r="E53" s="27">
        <v>206.5</v>
      </c>
      <c r="F53" s="28">
        <f t="shared" si="1"/>
        <v>1</v>
      </c>
    </row>
    <row r="54" spans="1:6" s="1" customFormat="1" ht="39.75" customHeight="1">
      <c r="A54" s="23" t="s">
        <v>105</v>
      </c>
      <c r="B54" s="24" t="s">
        <v>87</v>
      </c>
      <c r="C54" s="25" t="s">
        <v>88</v>
      </c>
      <c r="D54" s="26">
        <v>376</v>
      </c>
      <c r="E54" s="27">
        <v>376</v>
      </c>
      <c r="F54" s="28">
        <f t="shared" si="1"/>
        <v>1</v>
      </c>
    </row>
    <row r="55" spans="1:6" s="1" customFormat="1" ht="54.75" customHeight="1">
      <c r="A55" s="23" t="s">
        <v>106</v>
      </c>
      <c r="B55" s="24" t="s">
        <v>89</v>
      </c>
      <c r="C55" s="25" t="s">
        <v>90</v>
      </c>
      <c r="D55" s="26">
        <v>21.3</v>
      </c>
      <c r="E55" s="27">
        <v>21.3</v>
      </c>
      <c r="F55" s="28">
        <f t="shared" si="1"/>
        <v>1</v>
      </c>
    </row>
    <row r="56" spans="1:6" s="1" customFormat="1" ht="15.75">
      <c r="A56" s="18" t="s">
        <v>91</v>
      </c>
      <c r="B56" s="19" t="s">
        <v>92</v>
      </c>
      <c r="C56" s="20" t="s">
        <v>93</v>
      </c>
      <c r="D56" s="21">
        <f>SUM(D57:D63)</f>
        <v>13516.1</v>
      </c>
      <c r="E56" s="21">
        <f>SUM(E57:E63)</f>
        <v>13497.1</v>
      </c>
      <c r="F56" s="22">
        <f t="shared" si="1"/>
        <v>0.9985942690569025</v>
      </c>
    </row>
    <row r="57" spans="1:6" s="1" customFormat="1" ht="32.25" customHeight="1">
      <c r="A57" s="23" t="s">
        <v>107</v>
      </c>
      <c r="B57" s="39" t="s">
        <v>94</v>
      </c>
      <c r="C57" s="25" t="s">
        <v>95</v>
      </c>
      <c r="D57" s="26">
        <v>658</v>
      </c>
      <c r="E57" s="27">
        <v>658</v>
      </c>
      <c r="F57" s="28">
        <f t="shared" si="1"/>
        <v>1</v>
      </c>
    </row>
    <row r="58" spans="1:6" s="1" customFormat="1" ht="37.5" customHeight="1">
      <c r="A58" s="23" t="s">
        <v>107</v>
      </c>
      <c r="B58" s="40" t="s">
        <v>96</v>
      </c>
      <c r="C58" s="25"/>
      <c r="D58" s="26">
        <v>8446.7</v>
      </c>
      <c r="E58" s="27">
        <v>8446.7</v>
      </c>
      <c r="F58" s="28">
        <f t="shared" si="1"/>
        <v>1</v>
      </c>
    </row>
    <row r="59" spans="1:6" s="1" customFormat="1" ht="57.75" customHeight="1">
      <c r="A59" s="23" t="s">
        <v>107</v>
      </c>
      <c r="B59" s="40" t="s">
        <v>127</v>
      </c>
      <c r="C59" s="25"/>
      <c r="D59" s="41">
        <v>182.4</v>
      </c>
      <c r="E59" s="27">
        <v>182.4</v>
      </c>
      <c r="F59" s="28">
        <f t="shared" si="1"/>
        <v>1</v>
      </c>
    </row>
    <row r="60" spans="1:6" s="1" customFormat="1" ht="15.75">
      <c r="A60" s="23" t="s">
        <v>107</v>
      </c>
      <c r="B60" s="40" t="s">
        <v>128</v>
      </c>
      <c r="C60" s="25" t="s">
        <v>97</v>
      </c>
      <c r="D60" s="26">
        <v>299</v>
      </c>
      <c r="E60" s="27">
        <v>299</v>
      </c>
      <c r="F60" s="28">
        <f t="shared" si="1"/>
        <v>1</v>
      </c>
    </row>
    <row r="61" spans="1:6" s="1" customFormat="1" ht="16.5" customHeight="1">
      <c r="A61" s="23" t="s">
        <v>107</v>
      </c>
      <c r="B61" s="40" t="s">
        <v>112</v>
      </c>
      <c r="C61" s="25"/>
      <c r="D61" s="26">
        <v>90</v>
      </c>
      <c r="E61" s="27">
        <v>90</v>
      </c>
      <c r="F61" s="28">
        <f t="shared" si="1"/>
        <v>1</v>
      </c>
    </row>
    <row r="62" spans="1:6" s="1" customFormat="1" ht="16.5" customHeight="1">
      <c r="A62" s="23" t="s">
        <v>107</v>
      </c>
      <c r="B62" s="40" t="s">
        <v>129</v>
      </c>
      <c r="C62" s="25"/>
      <c r="D62" s="26">
        <v>3240</v>
      </c>
      <c r="E62" s="27">
        <v>3240</v>
      </c>
      <c r="F62" s="28">
        <f t="shared" si="1"/>
        <v>1</v>
      </c>
    </row>
    <row r="63" spans="1:6" s="1" customFormat="1" ht="24" customHeight="1">
      <c r="A63" s="23" t="s">
        <v>107</v>
      </c>
      <c r="B63" s="40" t="s">
        <v>130</v>
      </c>
      <c r="C63" s="25"/>
      <c r="D63" s="26">
        <v>600</v>
      </c>
      <c r="E63" s="27">
        <v>581</v>
      </c>
      <c r="F63" s="28">
        <f t="shared" si="1"/>
        <v>0.9683333333333334</v>
      </c>
    </row>
    <row r="64" spans="1:6" s="1" customFormat="1" ht="15.75">
      <c r="A64" s="23"/>
      <c r="B64" s="42" t="s">
        <v>98</v>
      </c>
      <c r="C64" s="43"/>
      <c r="D64" s="21">
        <f>D11+D40</f>
        <v>75625.22008</v>
      </c>
      <c r="E64" s="21">
        <f>E11+E40</f>
        <v>76611.50098000001</v>
      </c>
      <c r="F64" s="22">
        <f t="shared" si="1"/>
        <v>1.0130416929558246</v>
      </c>
    </row>
    <row r="65" s="1" customFormat="1" ht="15.75">
      <c r="F65" s="3"/>
    </row>
    <row r="66" s="1" customFormat="1" ht="15.75">
      <c r="F66" s="3"/>
    </row>
    <row r="67" s="1" customFormat="1" ht="15.75">
      <c r="F67" s="3"/>
    </row>
    <row r="68" s="1" customFormat="1" ht="15.75">
      <c r="F68" s="3"/>
    </row>
    <row r="69" s="1" customFormat="1" ht="15.75">
      <c r="F69" s="3"/>
    </row>
    <row r="70" s="1" customFormat="1" ht="15.75">
      <c r="F70" s="3"/>
    </row>
    <row r="71" s="1" customFormat="1" ht="15.75">
      <c r="F71" s="3"/>
    </row>
    <row r="72" s="1" customFormat="1" ht="15.75">
      <c r="F72" s="3"/>
    </row>
    <row r="73" s="1" customFormat="1" ht="15.75">
      <c r="F73" s="3"/>
    </row>
    <row r="74" s="1" customFormat="1" ht="15.75">
      <c r="F74" s="3"/>
    </row>
    <row r="75" s="1" customFormat="1" ht="15.75">
      <c r="F75" s="3"/>
    </row>
    <row r="76" s="1" customFormat="1" ht="15.75">
      <c r="F76" s="3"/>
    </row>
  </sheetData>
  <sheetProtection selectLockedCells="1" selectUnlockedCells="1"/>
  <mergeCells count="8"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7875" right="0.39375" top="0.5513888888888889" bottom="0.5902777777777778" header="0.5118055555555555" footer="0.19652777777777777"/>
  <pageSetup fitToHeight="26" fitToWidth="1" horizontalDpi="600" verticalDpi="600" orientation="portrait" paperSize="9" scale="7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2019-05-27T04:44:14Z</cp:lastPrinted>
  <dcterms:modified xsi:type="dcterms:W3CDTF">2021-04-15T23:51:40Z</dcterms:modified>
  <cp:category/>
  <cp:version/>
  <cp:contentType/>
  <cp:contentStatus/>
</cp:coreProperties>
</file>