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4" activeTab="0"/>
  </bookViews>
  <sheets>
    <sheet name="Таблица1 (2)" sheetId="1" r:id="rId1"/>
  </sheets>
  <definedNames>
    <definedName name="_Otchet_Period_Source__AT_ObjectName" localSheetId="0">'Таблица1 (2)'!#REF!</definedName>
    <definedName name="_Otchet_Period_Source__AT_ObjectName">#REF!</definedName>
    <definedName name="_PBuh_">#REF!</definedName>
    <definedName name="_PBuhN_">#REF!</definedName>
    <definedName name="_Period_" localSheetId="0">'Таблица1 (2)'!#REF!</definedName>
    <definedName name="_Period_">#REF!</definedName>
    <definedName name="_PRuk_">#REF!</definedName>
    <definedName name="_PRukN_">#REF!</definedName>
    <definedName name="_RDate_" localSheetId="0">'Таблица1 (2)'!#REF!</definedName>
    <definedName name="_RDate_">#REF!</definedName>
    <definedName name="_СпрАдм_" localSheetId="0">'Таблица1 (2)'!#REF!</definedName>
    <definedName name="_СпрАдм_">#REF!</definedName>
    <definedName name="_СпрОКАТО_" localSheetId="0">'Таблица1 (2)'!#REF!</definedName>
    <definedName name="_СпрОКАТО_">#REF!</definedName>
    <definedName name="_СпрОКПО_" localSheetId="0">'Таблица1 (2)'!#REF!</definedName>
    <definedName name="_СпрОКПО_">#REF!</definedName>
    <definedName name="_xlnm.Print_Titles" localSheetId="0">'Таблица1 (2)'!$8:$10</definedName>
  </definedNames>
  <calcPr fullCalcOnLoad="1"/>
</workbook>
</file>

<file path=xl/sharedStrings.xml><?xml version="1.0" encoding="utf-8"?>
<sst xmlns="http://schemas.openxmlformats.org/spreadsheetml/2006/main" count="128" uniqueCount="120">
  <si>
    <t>Приложение 1</t>
  </si>
  <si>
    <t>"Об исполнении местного бюджета Озерновского городского поселения за 2017 год"</t>
  </si>
  <si>
    <t>ОТЧЕТ</t>
  </si>
  <si>
    <t>об исполнении доходов местного бюджета по кодам классификации доходов бюджетов за 2017 год</t>
  </si>
  <si>
    <t>тыс. руб.</t>
  </si>
  <si>
    <t xml:space="preserve">Код бюджетной классификации 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</si>
  <si>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</si>
  <si>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</si>
  <si>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</si>
  <si>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</si>
  <si>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</si>
  <si>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</si>
  <si>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 xml:space="preserve"> 1 00 00000 00 0000 000</t>
  </si>
  <si>
    <t>НАЛОГОВЫЕ И НЕНАЛОГОВЫЕ ДОХОДЫ - всего, в том числе:</t>
  </si>
  <si>
    <t>000 1 00 00000 00 0000 000</t>
  </si>
  <si>
    <t xml:space="preserve"> 1 01 02000 01 0000 110</t>
  </si>
  <si>
    <t>Налог на доходы физических лиц</t>
  </si>
  <si>
    <t>000 1 01 02000 01 0000 110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</si>
  <si>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</si>
  <si>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</si>
  <si>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</si>
  <si>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</si>
  <si>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</si>
  <si>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</si>
  <si>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000 1 05 00000 00 0000 000</t>
  </si>
  <si>
    <t xml:space="preserve"> 1 05 03000 01 0000 110</t>
  </si>
  <si>
    <t>Единый сельскохозяйственный налог</t>
  </si>
  <si>
    <t>000 1 05 03000 01 0000 110</t>
  </si>
  <si>
    <t xml:space="preserve"> 1 06 00000 00 0000 000</t>
  </si>
  <si>
    <t>НАЛОГИ НА ИМУЩЕСТВО</t>
  </si>
  <si>
    <t>000 1 06 00000 00 0000 000</t>
  </si>
  <si>
    <t xml:space="preserve">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</si>
  <si>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</si>
  <si>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000 1 06 02000 02 0000 110</t>
  </si>
  <si>
    <t xml:space="preserve"> 1 06 06000 13 0000 110</t>
  </si>
  <si>
    <t>Земельный налог</t>
  </si>
  <si>
    <t>000 1 06 06000 00 0000 110</t>
  </si>
  <si>
    <t xml:space="preserve"> 1 08 00000 00 0000 000</t>
  </si>
  <si>
    <t>ГОСУДАРСТВЕННАЯ ПОШЛИНА</t>
  </si>
  <si>
    <t>000 1 08 00000 00 0000 000</t>
  </si>
  <si>
    <t xml:space="preserve"> 1 08 04000 01 1000 110</t>
  </si>
  <si>
    <t>Государственная   пошлина   за   совершение нотариальных действий  должностными  лицами органов      местного       самоуправления, уполномоченными    в         соответствии с законодательными     актами      РФ   на   совершение    нотариальных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</si>
  <si>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</si>
  <si>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</si>
  <si>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</si>
  <si>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</si>
  <si>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</si>
  <si>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000 1 11 05010 00 0000 120</t>
  </si>
  <si>
    <t xml:space="preserve">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</si>
  <si>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</si>
  <si>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</si>
  <si>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</si>
  <si>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1 13 00000 00 0000 000</t>
  </si>
  <si>
    <t>ДОХОДЫ ОТ ОКАЗАНИЯ ПЛАТНЫХ УСЛУГ (РАБОТ) И КОМПЕНСАЦИИ ЗАТРАТ ГОСУДАРСТВА</t>
  </si>
  <si>
    <t>000 1 13 00000 00 0000 000</t>
  </si>
  <si>
    <t xml:space="preserve"> 1 13 01995 13 0000 130</t>
  </si>
  <si>
    <t>Прочие доходы от оказания платных услуг (работ) получателями средств бюджетов городских поселений</t>
  </si>
  <si>
    <t xml:space="preserve"> 1 14 00000 00 0000 000</t>
  </si>
  <si>
    <t>ДОХОДЫ ОТ ПРОДАЖИ МАТЕРИАЛЬНЫХ И НЕМАТЕРИАЛЬНЫХ И АКТИВОВ</t>
  </si>
  <si>
    <t xml:space="preserve">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</si>
  <si>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</si>
  <si>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</si>
  <si>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</si>
  <si>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1 16 00000 00 0000 000</t>
  </si>
  <si>
    <t>ШТРАФЫ, САНКЦИИ, ВОЗМЕЩЕНИЕ УЩЕРБА</t>
  </si>
  <si>
    <t xml:space="preserve">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</si>
  <si>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</si>
  <si>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1 17 00000 00 0000 000</t>
  </si>
  <si>
    <t>ПРОЧИЕ НЕНАЛОГОВЫЕ ДОХОДЫ</t>
  </si>
  <si>
    <t xml:space="preserve"> 1 17 01050 13 0000 180</t>
  </si>
  <si>
    <t>Невыясненные поступления, зачисляемые в бюджеты городских поселений</t>
  </si>
  <si>
    <t xml:space="preserve"> 1 17 05050 13 0000 180</t>
  </si>
  <si>
    <t>Прочие неналоговые доходы бюджетов городских поселений</t>
  </si>
  <si>
    <t>000 1 17 05050 05 0000 180</t>
  </si>
  <si>
    <t xml:space="preserve"> 2 00 00000 00 0000 000</t>
  </si>
  <si>
    <t>БЕЗВОЗМЕЗДНЫЕ ПОСТУПЛЕНИЯ - всего, в том числе:</t>
  </si>
  <si>
    <t>000 2 00 00000 00 0000 000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</si>
  <si>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</si>
  <si>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</si>
  <si>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</si>
  <si>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- всего, в том числе:</t>
  </si>
  <si>
    <t xml:space="preserve"> 2 02 15001 13 0000 151</t>
  </si>
  <si>
    <t>Дотации бюджетам городских поселений на выравнивание бюджетной обеспеченности</t>
  </si>
  <si>
    <t>000 2 02 01001 05 0000 151</t>
  </si>
  <si>
    <t>Субсидии - всего, в том числе:</t>
  </si>
  <si>
    <t>000 2 02 02000 00 0000 151</t>
  </si>
  <si>
    <t xml:space="preserve"> 2 02 29999 13 0000 151</t>
  </si>
  <si>
    <t>На реализацию основных мероприятий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годы". Подпрограмма "Энергосбережение и повышение энергетической эффективности в Камчатском крае"</t>
  </si>
  <si>
    <t>000 2 02 02009 05 0000 151</t>
  </si>
  <si>
    <t>На реализацию основных мероприятий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годы". Подпрограмма "Чистая вода в Камчатском крае"</t>
  </si>
  <si>
    <t>На  реализацию основных мероприятий государственной программы Камчатского края "Охрана окружающей среды, воспроизводство и использование природных ресурсов в Камчатском крае". Подпрограмма "Обращение с отходами производства и потребления в Камчатском крае"</t>
  </si>
  <si>
    <t>Субвенции - всего, в том числе:</t>
  </si>
  <si>
    <t>000 2 02 03000 00 0000 151</t>
  </si>
  <si>
    <t xml:space="preserve"> 2 02 35930 13 0000 151</t>
  </si>
  <si>
    <t>На выполнение полномочий по государственной регистрации актов гражданского состояния, в том числе:</t>
  </si>
  <si>
    <t>за счет средств Федерального бюджета (17-783)</t>
  </si>
  <si>
    <t>за счет средств Краевого бюджета</t>
  </si>
  <si>
    <t xml:space="preserve"> 2 02 35118 13 0000 151</t>
  </si>
  <si>
    <t>На осуществление полномочий по осуществлению первичного воинского учета на территориях, где отсутствуют военные комиссариаты (17-365)</t>
  </si>
  <si>
    <t>000 2 02 03015 05 0000 151</t>
  </si>
  <si>
    <t xml:space="preserve"> 2 02 30022 13 0000 151</t>
  </si>
  <si>
    <t>На выполнение государственных полномочий Камчатского края по предоставлению гражданам субсидий на оплату жилых помещений и коммунальных услуг</t>
  </si>
  <si>
    <t>000 2 02 03022 05 0000 151</t>
  </si>
  <si>
    <t xml:space="preserve"> 2 02 30024 13 0000 151</t>
  </si>
  <si>
    <t xml:space="preserve">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 </t>
  </si>
  <si>
    <t>000 2 02 03024 05 0000 151</t>
  </si>
  <si>
    <t xml:space="preserve"> 2 02 49999 13 0000 151</t>
  </si>
  <si>
    <t>Иные межбюджетные трансферты - всего, в том числе:</t>
  </si>
  <si>
    <t>000 2 02 04000 00 0000 151</t>
  </si>
  <si>
    <r>
      <t xml:space="preserve">На </t>
    </r>
    <r>
      <rPr>
        <sz val="10"/>
        <color indexed="8"/>
        <rFont val="Times New Roman"/>
        <family val="1"/>
      </rPr>
      <t>оплату коммунальных услуг муниципальными учреждениями, финансируемыми из бюджетов поселений</t>
    </r>
  </si>
  <si>
    <t>000 2 02 04005 05 0000 151</t>
  </si>
  <si>
    <r>
      <t xml:space="preserve">На оплату труда </t>
    </r>
    <r>
      <rPr>
        <sz val="10"/>
        <color indexed="8"/>
        <rFont val="Times New Roman"/>
        <family val="1"/>
      </rPr>
      <t xml:space="preserve"> (с учетом повышения оплаты труда) работников муниципальных учреждений, финансируемых за счет средств бюджетов поселений</t>
    </r>
  </si>
  <si>
    <t>На реализацию основных мероприятий муниципальной программы "Содействие занятости населения Усть-Большерецкого муниципального района на 2017 год". Подпрограмма: "Трудоустройство граждан ищущих работу".</t>
  </si>
  <si>
    <t>На реализацию основных мероприятий муниципальной программы "Содействие занятости населения Усть-Большерецкого муниципального района на 2017 год". Подпрограмма: "Временное трудоустройство несовершеннолетних граждан от 14 до 18 лет".</t>
  </si>
  <si>
    <t>000 2 02 04025 05 0000 151</t>
  </si>
  <si>
    <t>На выравнивание уровня бюджетной обеспеченности</t>
  </si>
  <si>
    <t>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</si>
  <si>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</si>
  <si>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 ДОХОДОВ:</t>
  </si>
  <si>
    <t>к Решению Собрания депутатов Озерновского городского поселения от "29" мая 2018 г. № 114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</si>
</sst>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000"/>
  </numFmts>
  <fonts count="4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55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9" fontId="3" fillId="0" borderId="0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0" fontId="3" fillId="0" borderId="10" xfId="58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vertical="center"/>
    </xf>
    <xf numFmtId="0" fontId="5" fillId="0" borderId="14" xfId="0" applyNumberFormat="1" applyFont="1" applyBorder="1" applyAlignment="1">
      <alignment horizontal="justify" wrapText="1"/>
    </xf>
    <xf numFmtId="49" fontId="5" fillId="0" borderId="14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9" fontId="5" fillId="0" borderId="10" xfId="55" applyFont="1" applyFill="1" applyBorder="1" applyAlignment="1" applyProtection="1">
      <alignment/>
      <protection/>
    </xf>
    <xf numFmtId="0" fontId="6" fillId="0" borderId="10" xfId="0" applyFont="1" applyBorder="1" applyAlignment="1">
      <alignment vertical="center"/>
    </xf>
    <xf numFmtId="0" fontId="6" fillId="0" borderId="14" xfId="0" applyNumberFormat="1" applyFont="1" applyBorder="1" applyAlignment="1">
      <alignment horizontal="justify" wrapText="1"/>
    </xf>
    <xf numFmtId="49" fontId="6" fillId="0" borderId="14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right"/>
    </xf>
    <xf numFmtId="9" fontId="6" fillId="0" borderId="10" xfId="55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justify" vertical="top" wrapText="1"/>
    </xf>
    <xf numFmtId="165" fontId="5" fillId="0" borderId="15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justify" vertical="center" wrapText="1"/>
    </xf>
    <xf numFmtId="0" fontId="4" fillId="0" borderId="0" xfId="0" applyFont="1" applyAlignment="1">
      <alignment/>
    </xf>
    <xf numFmtId="2" fontId="7" fillId="0" borderId="10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right" wrapText="1"/>
    </xf>
    <xf numFmtId="49" fontId="8" fillId="0" borderId="14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165" fontId="8" fillId="0" borderId="15" xfId="0" applyNumberFormat="1" applyFont="1" applyBorder="1" applyAlignment="1">
      <alignment horizontal="right"/>
    </xf>
    <xf numFmtId="9" fontId="8" fillId="0" borderId="10" xfId="55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5" fontId="6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9" fontId="3" fillId="0" borderId="10" xfId="55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="90" zoomScaleNormal="90" zoomScalePageLayoutView="0" workbookViewId="0" topLeftCell="A1">
      <selection activeCell="E15" sqref="E15"/>
    </sheetView>
  </sheetViews>
  <sheetFormatPr defaultColWidth="9.00390625" defaultRowHeight="12.75"/>
  <cols>
    <col min="1" max="1" width="21.00390625" style="1" customWidth="1"/>
    <col min="2" max="2" width="61.75390625" style="2" customWidth="1"/>
    <col min="3" max="3" width="0" style="2" hidden="1" customWidth="1"/>
    <col min="4" max="5" width="14.625" style="2" customWidth="1"/>
    <col min="6" max="6" width="13.75390625" style="3" customWidth="1"/>
    <col min="7" max="16384" width="9.125" style="2" customWidth="1"/>
  </cols>
  <sheetData>
    <row r="1" spans="2:6" ht="15.75">
      <c r="B1" s="4"/>
      <c r="F1" s="5" t="s">
        <v>0</v>
      </c>
    </row>
    <row r="2" spans="2:6" ht="12.75" customHeight="1">
      <c r="B2" s="6"/>
      <c r="C2" s="6"/>
      <c r="D2" s="7"/>
      <c r="F2" s="5" t="s">
        <v>119</v>
      </c>
    </row>
    <row r="3" spans="3:6" ht="15.75">
      <c r="C3" s="6"/>
      <c r="D3" s="7"/>
      <c r="F3" s="5" t="s">
        <v>1</v>
      </c>
    </row>
    <row r="4" spans="3:6" ht="15.75">
      <c r="C4" s="6"/>
      <c r="D4" s="7"/>
      <c r="F4" s="5"/>
    </row>
    <row r="5" spans="1:6" ht="15.75" customHeight="1">
      <c r="A5" s="45" t="s">
        <v>2</v>
      </c>
      <c r="B5" s="45"/>
      <c r="C5" s="45"/>
      <c r="D5" s="45"/>
      <c r="E5" s="45"/>
      <c r="F5" s="45"/>
    </row>
    <row r="6" spans="1:6" ht="19.5" customHeight="1">
      <c r="A6" s="46" t="s">
        <v>3</v>
      </c>
      <c r="B6" s="46"/>
      <c r="C6" s="46"/>
      <c r="D6" s="46"/>
      <c r="E6" s="46"/>
      <c r="F6" s="46"/>
    </row>
    <row r="7" spans="1:6" ht="15.75">
      <c r="A7" s="8"/>
      <c r="B7" s="9"/>
      <c r="C7" s="10"/>
      <c r="D7" s="11"/>
      <c r="E7" s="9"/>
      <c r="F7" s="5" t="s">
        <v>4</v>
      </c>
    </row>
    <row r="8" spans="1:6" ht="26.25" customHeight="1">
      <c r="A8" s="47" t="s">
        <v>5</v>
      </c>
      <c r="B8" s="48" t="s">
        <v>6</v>
      </c>
      <c r="C8" s="47" t="s">
        <v>7</v>
      </c>
      <c r="D8" s="49" t="s">
        <v>8</v>
      </c>
      <c r="E8" s="50" t="s">
        <v>9</v>
      </c>
      <c r="F8" s="51" t="s">
        <v>10</v>
      </c>
    </row>
    <row r="9" spans="1:6" ht="15.75">
      <c r="A9" s="47"/>
      <c r="B9" s="48"/>
      <c r="C9" s="47"/>
      <c r="D9" s="49"/>
      <c r="E9" s="50"/>
      <c r="F9" s="51"/>
    </row>
    <row r="10" spans="1:6" ht="15.75">
      <c r="A10" s="12">
        <v>1</v>
      </c>
      <c r="B10" s="13">
        <v>2</v>
      </c>
      <c r="C10" s="14" t="s">
        <v>11</v>
      </c>
      <c r="D10" s="15">
        <v>3</v>
      </c>
      <c r="E10" s="16">
        <v>4</v>
      </c>
      <c r="F10" s="17">
        <v>5</v>
      </c>
    </row>
    <row r="11" spans="1:6" s="1" customFormat="1" ht="16.5" customHeight="1">
      <c r="A11" s="18" t="s">
        <v>12</v>
      </c>
      <c r="B11" s="19" t="s">
        <v>13</v>
      </c>
      <c r="C11" s="20" t="s">
        <v>14</v>
      </c>
      <c r="D11" s="21">
        <f>D12+D13+D15+D17+D20+D22+D26+D33+D28+D31</f>
        <v>31868.702989999998</v>
      </c>
      <c r="E11" s="21">
        <f>E12+E13+E15+E17+E20+E22+E26+E33+E28+E31</f>
        <v>30365.17486</v>
      </c>
      <c r="F11" s="22">
        <f aca="true" t="shared" si="0" ref="F11:F33">E11/D11</f>
        <v>0.952821169707729</v>
      </c>
    </row>
    <row r="12" spans="1:6" s="1" customFormat="1" ht="15.75">
      <c r="A12" s="23" t="s">
        <v>15</v>
      </c>
      <c r="B12" s="24" t="s">
        <v>16</v>
      </c>
      <c r="C12" s="25" t="s">
        <v>17</v>
      </c>
      <c r="D12" s="26">
        <v>15700</v>
      </c>
      <c r="E12" s="27">
        <v>15104.3578</v>
      </c>
      <c r="F12" s="28">
        <f t="shared" si="0"/>
        <v>0.9620610063694267</v>
      </c>
    </row>
    <row r="13" spans="1:6" s="1" customFormat="1" ht="27" customHeight="1">
      <c r="A13" s="23" t="s">
        <v>18</v>
      </c>
      <c r="B13" s="24" t="s">
        <v>19</v>
      </c>
      <c r="C13" s="25"/>
      <c r="D13" s="26">
        <f>D14</f>
        <v>318.70299</v>
      </c>
      <c r="E13" s="27">
        <f>E14</f>
        <v>342.3454</v>
      </c>
      <c r="F13" s="28">
        <f t="shared" si="0"/>
        <v>1.0741832073806399</v>
      </c>
    </row>
    <row r="14" spans="1:6" s="1" customFormat="1" ht="26.25" customHeight="1">
      <c r="A14" s="23" t="s">
        <v>20</v>
      </c>
      <c r="B14" s="24" t="s">
        <v>21</v>
      </c>
      <c r="C14" s="25"/>
      <c r="D14" s="26">
        <v>318.70299</v>
      </c>
      <c r="E14" s="27">
        <v>342.3454</v>
      </c>
      <c r="F14" s="28">
        <f t="shared" si="0"/>
        <v>1.0741832073806399</v>
      </c>
    </row>
    <row r="15" spans="1:6" s="1" customFormat="1" ht="15.75">
      <c r="A15" s="23" t="s">
        <v>22</v>
      </c>
      <c r="B15" s="24" t="s">
        <v>23</v>
      </c>
      <c r="C15" s="20" t="s">
        <v>24</v>
      </c>
      <c r="D15" s="26">
        <f>D16</f>
        <v>7500</v>
      </c>
      <c r="E15" s="27">
        <f>E16</f>
        <v>7411.808</v>
      </c>
      <c r="F15" s="28">
        <f t="shared" si="0"/>
        <v>0.9882410666666667</v>
      </c>
    </row>
    <row r="16" spans="1:6" s="1" customFormat="1" ht="15.75">
      <c r="A16" s="23" t="s">
        <v>25</v>
      </c>
      <c r="B16" s="24" t="s">
        <v>26</v>
      </c>
      <c r="C16" s="25" t="s">
        <v>27</v>
      </c>
      <c r="D16" s="26">
        <v>7500</v>
      </c>
      <c r="E16" s="27">
        <v>7411.808</v>
      </c>
      <c r="F16" s="28">
        <f t="shared" si="0"/>
        <v>0.9882410666666667</v>
      </c>
    </row>
    <row r="17" spans="1:6" s="1" customFormat="1" ht="15.75">
      <c r="A17" s="23" t="s">
        <v>28</v>
      </c>
      <c r="B17" s="24" t="s">
        <v>29</v>
      </c>
      <c r="C17" s="25" t="s">
        <v>30</v>
      </c>
      <c r="D17" s="26">
        <f>D18+D19</f>
        <v>1590</v>
      </c>
      <c r="E17" s="26">
        <f>E18+E19</f>
        <v>1635.12059</v>
      </c>
      <c r="F17" s="28">
        <f t="shared" si="0"/>
        <v>1.0283777295597485</v>
      </c>
    </row>
    <row r="18" spans="1:6" s="1" customFormat="1" ht="40.5" customHeight="1">
      <c r="A18" s="23" t="s">
        <v>31</v>
      </c>
      <c r="B18" s="29" t="s">
        <v>32</v>
      </c>
      <c r="C18" s="25" t="s">
        <v>33</v>
      </c>
      <c r="D18" s="26">
        <v>150</v>
      </c>
      <c r="E18" s="27">
        <v>110.71196</v>
      </c>
      <c r="F18" s="28">
        <f t="shared" si="0"/>
        <v>0.7380797333333333</v>
      </c>
    </row>
    <row r="19" spans="1:6" s="1" customFormat="1" ht="15.75">
      <c r="A19" s="23" t="s">
        <v>34</v>
      </c>
      <c r="B19" s="24" t="s">
        <v>35</v>
      </c>
      <c r="C19" s="25" t="s">
        <v>36</v>
      </c>
      <c r="D19" s="26">
        <v>1440</v>
      </c>
      <c r="E19" s="27">
        <v>1524.40863</v>
      </c>
      <c r="F19" s="28">
        <f t="shared" si="0"/>
        <v>1.0586171041666665</v>
      </c>
    </row>
    <row r="20" spans="1:6" s="1" customFormat="1" ht="15.75">
      <c r="A20" s="23" t="s">
        <v>37</v>
      </c>
      <c r="B20" s="24" t="s">
        <v>38</v>
      </c>
      <c r="C20" s="25" t="s">
        <v>39</v>
      </c>
      <c r="D20" s="26">
        <f>D21</f>
        <v>100</v>
      </c>
      <c r="E20" s="27">
        <f>E21</f>
        <v>62.8</v>
      </c>
      <c r="F20" s="28">
        <f t="shared" si="0"/>
        <v>0.628</v>
      </c>
    </row>
    <row r="21" spans="1:6" s="1" customFormat="1" ht="50.25" customHeight="1">
      <c r="A21" s="23" t="s">
        <v>40</v>
      </c>
      <c r="B21" s="24" t="s">
        <v>41</v>
      </c>
      <c r="C21" s="25"/>
      <c r="D21" s="26">
        <v>100</v>
      </c>
      <c r="E21" s="27">
        <v>62.8</v>
      </c>
      <c r="F21" s="28">
        <f t="shared" si="0"/>
        <v>0.628</v>
      </c>
    </row>
    <row r="22" spans="1:6" s="1" customFormat="1" ht="31.5" customHeight="1">
      <c r="A22" s="23" t="s">
        <v>42</v>
      </c>
      <c r="B22" s="24" t="s">
        <v>43</v>
      </c>
      <c r="C22" s="20" t="s">
        <v>44</v>
      </c>
      <c r="D22" s="26">
        <f>D23+D24+D25</f>
        <v>5500</v>
      </c>
      <c r="E22" s="26">
        <f>E23+E24+E25</f>
        <v>4905.19003</v>
      </c>
      <c r="F22" s="28">
        <f t="shared" si="0"/>
        <v>0.8918527327272727</v>
      </c>
    </row>
    <row r="23" spans="1:6" s="1" customFormat="1" ht="51" customHeight="1">
      <c r="A23" s="23" t="s">
        <v>45</v>
      </c>
      <c r="B23" s="24" t="s">
        <v>46</v>
      </c>
      <c r="C23" s="25" t="s">
        <v>47</v>
      </c>
      <c r="D23" s="26">
        <v>1300</v>
      </c>
      <c r="E23" s="27">
        <v>1008.86769</v>
      </c>
      <c r="F23" s="28">
        <f t="shared" si="0"/>
        <v>0.7760520692307693</v>
      </c>
    </row>
    <row r="24" spans="1:6" s="1" customFormat="1" ht="54.75" customHeight="1">
      <c r="A24" s="23" t="s">
        <v>48</v>
      </c>
      <c r="B24" s="29" t="s">
        <v>49</v>
      </c>
      <c r="C24" s="25"/>
      <c r="D24" s="26">
        <v>200</v>
      </c>
      <c r="E24" s="27">
        <v>119.48307</v>
      </c>
      <c r="F24" s="28">
        <f t="shared" si="0"/>
        <v>0.59741535</v>
      </c>
    </row>
    <row r="25" spans="1:6" s="1" customFormat="1" ht="57.75" customHeight="1">
      <c r="A25" s="23" t="s">
        <v>50</v>
      </c>
      <c r="B25" s="29" t="s">
        <v>51</v>
      </c>
      <c r="C25" s="25"/>
      <c r="D25" s="26">
        <v>4000</v>
      </c>
      <c r="E25" s="27">
        <v>3776.83927</v>
      </c>
      <c r="F25" s="28">
        <f t="shared" si="0"/>
        <v>0.9442098175</v>
      </c>
    </row>
    <row r="26" spans="1:6" s="1" customFormat="1" ht="27.75" customHeight="1">
      <c r="A26" s="23" t="s">
        <v>52</v>
      </c>
      <c r="B26" s="24" t="s">
        <v>53</v>
      </c>
      <c r="C26" s="25" t="s">
        <v>54</v>
      </c>
      <c r="D26" s="26">
        <f>D27</f>
        <v>50</v>
      </c>
      <c r="E26" s="27">
        <f>E27</f>
        <v>11</v>
      </c>
      <c r="F26" s="28">
        <f t="shared" si="0"/>
        <v>0.22</v>
      </c>
    </row>
    <row r="27" spans="1:6" s="1" customFormat="1" ht="27.75" customHeight="1">
      <c r="A27" s="23" t="s">
        <v>55</v>
      </c>
      <c r="B27" s="24" t="s">
        <v>56</v>
      </c>
      <c r="C27" s="25"/>
      <c r="D27" s="26">
        <v>50</v>
      </c>
      <c r="E27" s="27">
        <v>11</v>
      </c>
      <c r="F27" s="28">
        <f t="shared" si="0"/>
        <v>0.22</v>
      </c>
    </row>
    <row r="28" spans="1:6" s="1" customFormat="1" ht="31.5" customHeight="1">
      <c r="A28" s="23" t="s">
        <v>57</v>
      </c>
      <c r="B28" s="24" t="s">
        <v>58</v>
      </c>
      <c r="C28" s="25"/>
      <c r="D28" s="26">
        <f>D29+D30</f>
        <v>1000</v>
      </c>
      <c r="E28" s="27">
        <f>E29+E30</f>
        <v>856.563</v>
      </c>
      <c r="F28" s="28">
        <f t="shared" si="0"/>
        <v>0.856563</v>
      </c>
    </row>
    <row r="29" spans="1:6" s="1" customFormat="1" ht="63.75" customHeight="1">
      <c r="A29" s="23" t="s">
        <v>59</v>
      </c>
      <c r="B29" s="24" t="s">
        <v>60</v>
      </c>
      <c r="C29" s="25"/>
      <c r="D29" s="26">
        <v>900</v>
      </c>
      <c r="E29" s="27">
        <v>856.563</v>
      </c>
      <c r="F29" s="28">
        <f t="shared" si="0"/>
        <v>0.9517366666666667</v>
      </c>
    </row>
    <row r="30" spans="1:6" s="1" customFormat="1" ht="40.5" customHeight="1">
      <c r="A30" s="23" t="s">
        <v>61</v>
      </c>
      <c r="B30" s="24" t="s">
        <v>62</v>
      </c>
      <c r="C30" s="25"/>
      <c r="D30" s="26">
        <v>100</v>
      </c>
      <c r="E30" s="27">
        <v>0</v>
      </c>
      <c r="F30" s="28">
        <f t="shared" si="0"/>
        <v>0</v>
      </c>
    </row>
    <row r="31" spans="1:6" s="1" customFormat="1" ht="15.75">
      <c r="A31" s="23" t="s">
        <v>63</v>
      </c>
      <c r="B31" s="24" t="s">
        <v>64</v>
      </c>
      <c r="C31" s="25"/>
      <c r="D31" s="26">
        <f>D32</f>
        <v>10</v>
      </c>
      <c r="E31" s="27">
        <f>E32</f>
        <v>5.5</v>
      </c>
      <c r="F31" s="28">
        <f t="shared" si="0"/>
        <v>0.55</v>
      </c>
    </row>
    <row r="32" spans="1:6" s="1" customFormat="1" ht="27.75" customHeight="1">
      <c r="A32" s="23" t="s">
        <v>65</v>
      </c>
      <c r="B32" s="24" t="s">
        <v>66</v>
      </c>
      <c r="C32" s="25"/>
      <c r="D32" s="26">
        <v>10</v>
      </c>
      <c r="E32" s="27">
        <v>5.5</v>
      </c>
      <c r="F32" s="28">
        <f t="shared" si="0"/>
        <v>0.55</v>
      </c>
    </row>
    <row r="33" spans="1:6" s="1" customFormat="1" ht="15.75">
      <c r="A33" s="23" t="s">
        <v>67</v>
      </c>
      <c r="B33" s="24" t="s">
        <v>68</v>
      </c>
      <c r="C33" s="25"/>
      <c r="D33" s="27">
        <f>D34+D35</f>
        <v>100</v>
      </c>
      <c r="E33" s="27">
        <f>E34+E35</f>
        <v>30.49004</v>
      </c>
      <c r="F33" s="28">
        <f t="shared" si="0"/>
        <v>0.3049004</v>
      </c>
    </row>
    <row r="34" spans="1:6" s="1" customFormat="1" ht="18.75" customHeight="1">
      <c r="A34" s="23" t="s">
        <v>69</v>
      </c>
      <c r="B34" s="24" t="s">
        <v>70</v>
      </c>
      <c r="C34" s="25"/>
      <c r="D34" s="26">
        <v>0</v>
      </c>
      <c r="E34" s="27">
        <v>0</v>
      </c>
      <c r="F34" s="28"/>
    </row>
    <row r="35" spans="1:6" s="1" customFormat="1" ht="15.75">
      <c r="A35" s="23" t="s">
        <v>71</v>
      </c>
      <c r="B35" s="24" t="s">
        <v>72</v>
      </c>
      <c r="C35" s="25" t="s">
        <v>73</v>
      </c>
      <c r="D35" s="26">
        <v>100</v>
      </c>
      <c r="E35" s="27">
        <v>30.49004</v>
      </c>
      <c r="F35" s="28">
        <f aca="true" t="shared" si="1" ref="F35:F58">E35/D35</f>
        <v>0.3049004</v>
      </c>
    </row>
    <row r="36" spans="1:6" s="1" customFormat="1" ht="15.75">
      <c r="A36" s="18" t="s">
        <v>74</v>
      </c>
      <c r="B36" s="19" t="s">
        <v>75</v>
      </c>
      <c r="C36" s="20" t="s">
        <v>76</v>
      </c>
      <c r="D36" s="21">
        <f>D37+D57</f>
        <v>12454.57279</v>
      </c>
      <c r="E36" s="30">
        <f>E37+E57</f>
        <v>12402.065369999998</v>
      </c>
      <c r="F36" s="22">
        <f t="shared" si="1"/>
        <v>0.9957840850195873</v>
      </c>
    </row>
    <row r="37" spans="1:6" s="1" customFormat="1" ht="30" customHeight="1">
      <c r="A37" s="23" t="s">
        <v>77</v>
      </c>
      <c r="B37" s="24" t="s">
        <v>78</v>
      </c>
      <c r="C37" s="25" t="s">
        <v>79</v>
      </c>
      <c r="D37" s="26">
        <f>D38+D40+D44+D51</f>
        <v>12481.969000000001</v>
      </c>
      <c r="E37" s="26">
        <f>E38+E40+E44+E51</f>
        <v>12429.46158</v>
      </c>
      <c r="F37" s="28">
        <f t="shared" si="1"/>
        <v>0.9957933383747386</v>
      </c>
    </row>
    <row r="38" spans="1:6" s="1" customFormat="1" ht="15.75">
      <c r="A38" s="23"/>
      <c r="B38" s="19" t="s">
        <v>80</v>
      </c>
      <c r="C38" s="20"/>
      <c r="D38" s="21">
        <f>D39</f>
        <v>1200</v>
      </c>
      <c r="E38" s="30">
        <f>E39</f>
        <v>1200</v>
      </c>
      <c r="F38" s="22">
        <f t="shared" si="1"/>
        <v>1</v>
      </c>
    </row>
    <row r="39" spans="1:6" s="1" customFormat="1" ht="25.5" customHeight="1">
      <c r="A39" s="23" t="s">
        <v>81</v>
      </c>
      <c r="B39" s="31" t="s">
        <v>82</v>
      </c>
      <c r="C39" s="25" t="s">
        <v>83</v>
      </c>
      <c r="D39" s="26">
        <v>1200</v>
      </c>
      <c r="E39" s="27">
        <v>1200</v>
      </c>
      <c r="F39" s="28">
        <f t="shared" si="1"/>
        <v>1</v>
      </c>
    </row>
    <row r="40" spans="1:6" s="32" customFormat="1" ht="15.75">
      <c r="A40" s="18"/>
      <c r="B40" s="19" t="s">
        <v>84</v>
      </c>
      <c r="C40" s="20" t="s">
        <v>85</v>
      </c>
      <c r="D40" s="21">
        <f>D41+D42+D43</f>
        <v>2533.7799999999997</v>
      </c>
      <c r="E40" s="21">
        <f>E41+E42+E43</f>
        <v>2524.56927</v>
      </c>
      <c r="F40" s="22">
        <f t="shared" si="1"/>
        <v>0.9963648264648076</v>
      </c>
    </row>
    <row r="41" spans="1:6" s="1" customFormat="1" ht="89.25" customHeight="1">
      <c r="A41" s="23" t="s">
        <v>86</v>
      </c>
      <c r="B41" s="33" t="s">
        <v>87</v>
      </c>
      <c r="C41" s="25" t="s">
        <v>88</v>
      </c>
      <c r="D41" s="26">
        <v>747.78</v>
      </c>
      <c r="E41" s="27">
        <v>747.78</v>
      </c>
      <c r="F41" s="28">
        <f t="shared" si="1"/>
        <v>1</v>
      </c>
    </row>
    <row r="42" spans="1:6" s="1" customFormat="1" ht="83.25" customHeight="1">
      <c r="A42" s="23" t="s">
        <v>86</v>
      </c>
      <c r="B42" s="33" t="s">
        <v>89</v>
      </c>
      <c r="C42" s="25" t="s">
        <v>88</v>
      </c>
      <c r="D42" s="26">
        <v>315</v>
      </c>
      <c r="E42" s="27">
        <v>305.78927</v>
      </c>
      <c r="F42" s="28">
        <f t="shared" si="1"/>
        <v>0.9707595873015873</v>
      </c>
    </row>
    <row r="43" spans="1:6" s="1" customFormat="1" ht="55.5" customHeight="1">
      <c r="A43" s="23" t="s">
        <v>86</v>
      </c>
      <c r="B43" s="33" t="s">
        <v>90</v>
      </c>
      <c r="C43" s="25"/>
      <c r="D43" s="26">
        <v>1471</v>
      </c>
      <c r="E43" s="27">
        <v>1471</v>
      </c>
      <c r="F43" s="28">
        <f t="shared" si="1"/>
        <v>1</v>
      </c>
    </row>
    <row r="44" spans="1:6" s="1" customFormat="1" ht="15.75">
      <c r="A44" s="23"/>
      <c r="B44" s="19" t="s">
        <v>91</v>
      </c>
      <c r="C44" s="20" t="s">
        <v>92</v>
      </c>
      <c r="D44" s="21">
        <f>D45+D48+D49+D50</f>
        <v>1360.589</v>
      </c>
      <c r="E44" s="21">
        <f>E45+E48+E49+E50</f>
        <v>1317.2923099999998</v>
      </c>
      <c r="F44" s="22">
        <f t="shared" si="1"/>
        <v>0.9681779802717793</v>
      </c>
    </row>
    <row r="45" spans="1:6" s="1" customFormat="1" ht="27.75" customHeight="1">
      <c r="A45" s="23" t="s">
        <v>93</v>
      </c>
      <c r="B45" s="24" t="s">
        <v>94</v>
      </c>
      <c r="C45" s="25"/>
      <c r="D45" s="26">
        <f>D46+D47</f>
        <v>241.1</v>
      </c>
      <c r="E45" s="27">
        <f>E46+E47</f>
        <v>241.1</v>
      </c>
      <c r="F45" s="28">
        <f t="shared" si="1"/>
        <v>1</v>
      </c>
    </row>
    <row r="46" spans="1:6" s="1" customFormat="1" ht="15.75">
      <c r="A46" s="23"/>
      <c r="B46" s="34" t="s">
        <v>95</v>
      </c>
      <c r="C46" s="35"/>
      <c r="D46" s="36">
        <v>222</v>
      </c>
      <c r="E46" s="37">
        <v>222</v>
      </c>
      <c r="F46" s="38">
        <f t="shared" si="1"/>
        <v>1</v>
      </c>
    </row>
    <row r="47" spans="1:6" s="1" customFormat="1" ht="15.75">
      <c r="A47" s="23"/>
      <c r="B47" s="34" t="s">
        <v>96</v>
      </c>
      <c r="C47" s="35"/>
      <c r="D47" s="36">
        <v>19.1</v>
      </c>
      <c r="E47" s="37">
        <v>19.1</v>
      </c>
      <c r="F47" s="38">
        <f t="shared" si="1"/>
        <v>1</v>
      </c>
    </row>
    <row r="48" spans="1:6" s="1" customFormat="1" ht="29.25" customHeight="1">
      <c r="A48" s="23" t="s">
        <v>97</v>
      </c>
      <c r="B48" s="24" t="s">
        <v>98</v>
      </c>
      <c r="C48" s="25" t="s">
        <v>99</v>
      </c>
      <c r="D48" s="26">
        <v>465.989</v>
      </c>
      <c r="E48" s="27">
        <v>465.989</v>
      </c>
      <c r="F48" s="28">
        <f t="shared" si="1"/>
        <v>1</v>
      </c>
    </row>
    <row r="49" spans="1:6" s="1" customFormat="1" ht="39.75" customHeight="1">
      <c r="A49" s="23" t="s">
        <v>100</v>
      </c>
      <c r="B49" s="24" t="s">
        <v>101</v>
      </c>
      <c r="C49" s="25" t="s">
        <v>102</v>
      </c>
      <c r="D49" s="26">
        <v>633</v>
      </c>
      <c r="E49" s="27">
        <v>589.70331</v>
      </c>
      <c r="F49" s="28">
        <f t="shared" si="1"/>
        <v>0.9316008056872038</v>
      </c>
    </row>
    <row r="50" spans="1:6" s="1" customFormat="1" ht="54.75" customHeight="1">
      <c r="A50" s="23" t="s">
        <v>103</v>
      </c>
      <c r="B50" s="24" t="s">
        <v>104</v>
      </c>
      <c r="C50" s="25" t="s">
        <v>105</v>
      </c>
      <c r="D50" s="26">
        <v>20.5</v>
      </c>
      <c r="E50" s="27">
        <v>20.5</v>
      </c>
      <c r="F50" s="28">
        <f t="shared" si="1"/>
        <v>1</v>
      </c>
    </row>
    <row r="51" spans="1:6" s="1" customFormat="1" ht="15.75">
      <c r="A51" s="18" t="s">
        <v>106</v>
      </c>
      <c r="B51" s="19" t="s">
        <v>107</v>
      </c>
      <c r="C51" s="20" t="s">
        <v>108</v>
      </c>
      <c r="D51" s="21">
        <f>SUM(D52:D56)</f>
        <v>7387.6</v>
      </c>
      <c r="E51" s="21">
        <f>SUM(E52:E56)</f>
        <v>7387.6</v>
      </c>
      <c r="F51" s="22">
        <f t="shared" si="1"/>
        <v>1</v>
      </c>
    </row>
    <row r="52" spans="1:6" s="1" customFormat="1" ht="32.25" customHeight="1">
      <c r="A52" s="23" t="s">
        <v>106</v>
      </c>
      <c r="B52" s="39" t="s">
        <v>109</v>
      </c>
      <c r="C52" s="25" t="s">
        <v>110</v>
      </c>
      <c r="D52" s="26">
        <v>553</v>
      </c>
      <c r="E52" s="27">
        <v>553</v>
      </c>
      <c r="F52" s="28">
        <f t="shared" si="1"/>
        <v>1</v>
      </c>
    </row>
    <row r="53" spans="1:6" s="1" customFormat="1" ht="37.5" customHeight="1">
      <c r="A53" s="23" t="s">
        <v>106</v>
      </c>
      <c r="B53" s="40" t="s">
        <v>111</v>
      </c>
      <c r="C53" s="25"/>
      <c r="D53" s="26">
        <v>5992</v>
      </c>
      <c r="E53" s="27">
        <v>5992</v>
      </c>
      <c r="F53" s="28">
        <f t="shared" si="1"/>
        <v>1</v>
      </c>
    </row>
    <row r="54" spans="1:6" s="1" customFormat="1" ht="57.75" customHeight="1">
      <c r="A54" s="23" t="s">
        <v>106</v>
      </c>
      <c r="B54" s="40" t="s">
        <v>112</v>
      </c>
      <c r="C54" s="25"/>
      <c r="D54" s="41">
        <v>58.6</v>
      </c>
      <c r="E54" s="27">
        <v>58.6</v>
      </c>
      <c r="F54" s="28">
        <f t="shared" si="1"/>
        <v>1</v>
      </c>
    </row>
    <row r="55" spans="1:6" s="1" customFormat="1" ht="57.75" customHeight="1">
      <c r="A55" s="23" t="s">
        <v>106</v>
      </c>
      <c r="B55" s="40" t="s">
        <v>113</v>
      </c>
      <c r="C55" s="25" t="s">
        <v>114</v>
      </c>
      <c r="D55" s="26">
        <v>370</v>
      </c>
      <c r="E55" s="27">
        <v>370</v>
      </c>
      <c r="F55" s="28">
        <f t="shared" si="1"/>
        <v>1</v>
      </c>
    </row>
    <row r="56" spans="1:6" s="1" customFormat="1" ht="16.5" customHeight="1">
      <c r="A56" s="23" t="s">
        <v>106</v>
      </c>
      <c r="B56" s="40" t="s">
        <v>115</v>
      </c>
      <c r="C56" s="25"/>
      <c r="D56" s="26">
        <v>414</v>
      </c>
      <c r="E56" s="27">
        <v>414</v>
      </c>
      <c r="F56" s="28">
        <f t="shared" si="1"/>
        <v>1</v>
      </c>
    </row>
    <row r="57" spans="1:6" s="1" customFormat="1" ht="45" customHeight="1">
      <c r="A57" s="42" t="s">
        <v>116</v>
      </c>
      <c r="B57" s="40" t="s">
        <v>117</v>
      </c>
      <c r="C57" s="25"/>
      <c r="D57" s="26">
        <v>-27.39621</v>
      </c>
      <c r="E57" s="27">
        <v>-27.39621</v>
      </c>
      <c r="F57" s="28">
        <f t="shared" si="1"/>
        <v>1</v>
      </c>
    </row>
    <row r="58" spans="1:6" s="1" customFormat="1" ht="15.75">
      <c r="A58" s="23"/>
      <c r="B58" s="43" t="s">
        <v>118</v>
      </c>
      <c r="C58" s="44"/>
      <c r="D58" s="21">
        <f>D11+D36</f>
        <v>44323.275779999996</v>
      </c>
      <c r="E58" s="21">
        <f>E11+E36</f>
        <v>42767.240229999996</v>
      </c>
      <c r="F58" s="22">
        <f t="shared" si="1"/>
        <v>0.9648934894225004</v>
      </c>
    </row>
    <row r="59" s="1" customFormat="1" ht="15.75">
      <c r="F59" s="3"/>
    </row>
    <row r="60" s="1" customFormat="1" ht="15.75">
      <c r="F60" s="3"/>
    </row>
    <row r="61" s="1" customFormat="1" ht="15.75">
      <c r="F61" s="3"/>
    </row>
    <row r="62" s="1" customFormat="1" ht="15.75">
      <c r="F62" s="3"/>
    </row>
    <row r="63" s="1" customFormat="1" ht="15.75">
      <c r="F63" s="3"/>
    </row>
    <row r="64" s="1" customFormat="1" ht="15.75">
      <c r="F64" s="3"/>
    </row>
    <row r="65" s="1" customFormat="1" ht="15.75">
      <c r="F65" s="3"/>
    </row>
    <row r="66" s="1" customFormat="1" ht="15.75">
      <c r="F66" s="3"/>
    </row>
    <row r="67" s="1" customFormat="1" ht="15.75">
      <c r="F67" s="3"/>
    </row>
    <row r="68" s="1" customFormat="1" ht="15.75">
      <c r="F68" s="3"/>
    </row>
    <row r="69" s="1" customFormat="1" ht="15.75">
      <c r="F69" s="3"/>
    </row>
    <row r="70" s="1" customFormat="1" ht="15.75">
      <c r="F70" s="3"/>
    </row>
  </sheetData>
  <sheetProtection selectLockedCells="1" selectUnlockedCells="1"/>
  <mergeCells count="8">
    <mergeCell ref="A5:F5"/>
    <mergeCell ref="A6:F6"/>
    <mergeCell ref="A8:A9"/>
    <mergeCell ref="B8:B9"/>
    <mergeCell ref="C8:C9"/>
    <mergeCell ref="D8:D9"/>
    <mergeCell ref="E8:E9"/>
    <mergeCell ref="F8:F9"/>
  </mergeCells>
  <printOptions/>
  <pageMargins left="0.7875" right="0.39375" top="0.5513888888888889" bottom="0.5902777777777778" header="0.5118055555555555" footer="0.19652777777777777"/>
  <pageSetup fitToHeight="26" fitToWidth="1" horizontalDpi="300" verticalDpi="300" orientation="portrait" paperSize="9" scale="73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2018-05-24T06:20:46Z</cp:lastPrinted>
  <dcterms:modified xsi:type="dcterms:W3CDTF">2018-05-29T00:38:17Z</dcterms:modified>
  <cp:category/>
  <cp:version/>
  <cp:contentType/>
  <cp:contentStatus/>
</cp:coreProperties>
</file>