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524" activeTab="0"/>
  </bookViews>
  <sheets>
    <sheet name="Таблица1 (2)" sheetId="1" r:id="rId1"/>
  </sheets>
  <definedNames>
    <definedName name="_Otchet_Period_Source__AT_ObjectName" localSheetId="0">'Таблица1 (2)'!#REF!</definedName>
    <definedName name="_Otchet_Period_Source__AT_ObjectName">#REF!</definedName>
    <definedName name="_PBuh_">#REF!</definedName>
    <definedName name="_PBuhN_">#REF!</definedName>
    <definedName name="_Period_" localSheetId="0">'Таблица1 (2)'!#REF!</definedName>
    <definedName name="_Period_">#REF!</definedName>
    <definedName name="_PRuk_">#REF!</definedName>
    <definedName name="_PRukN_">#REF!</definedName>
    <definedName name="_RDate_" localSheetId="0">'Таблица1 (2)'!#REF!</definedName>
    <definedName name="_RDate_">#REF!</definedName>
    <definedName name="_СпрАдм_" localSheetId="0">'Таблица1 (2)'!#REF!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(2)'!$10:$12</definedName>
  </definedNames>
  <calcPr fullCalcOnLoad="1"/>
</workbook>
</file>

<file path=xl/sharedStrings.xml><?xml version="1.0" encoding="utf-8"?>
<sst xmlns="http://schemas.openxmlformats.org/spreadsheetml/2006/main" count="138" uniqueCount="131">
  <si>
    <t>Приложение 1</t>
  </si>
  <si>
    <t>ОТЧЕТ</t>
  </si>
  <si>
    <t>тыс. руб.</t>
  </si>
  <si>
    <t xml:space="preserve">Код бюджетной классификации 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</si>
  <si>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</si>
  <si>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</si>
  <si>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</si>
  <si>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</si>
  <si>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</si>
  <si>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</si>
  <si>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 xml:space="preserve"> 1 00 00000 00 0000 000</t>
  </si>
  <si>
    <t>НАЛОГОВЫЕ И НЕНАЛОГОВЫЕ ДОХОДЫ - всего, в том числе:</t>
  </si>
  <si>
    <t>000 1 00 00000 00 0000 000</t>
  </si>
  <si>
    <t xml:space="preserve"> 1 01 02000 01 0000 110</t>
  </si>
  <si>
    <t>Налог на доходы физических лиц</t>
  </si>
  <si>
    <t>000 1 01 02000 01 0000 110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</si>
  <si>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</si>
  <si>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</si>
  <si>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</si>
  <si>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</si>
  <si>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</si>
  <si>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</si>
  <si>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000 1 05 00000 00 0000 000</t>
  </si>
  <si>
    <t xml:space="preserve"> 1 05 03000 01 0000 110</t>
  </si>
  <si>
    <t>Единый сельскохозяйственный налог</t>
  </si>
  <si>
    <t>000 1 05 03000 01 0000 110</t>
  </si>
  <si>
    <t xml:space="preserve"> 1 06 00000 00 0000 000</t>
  </si>
  <si>
    <t>НАЛОГИ НА ИМУЩЕСТВО</t>
  </si>
  <si>
    <t>000 1 06 00000 00 0000 000</t>
  </si>
  <si>
    <t xml:space="preserve">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</si>
  <si>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</si>
  <si>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000 1 06 02000 02 0000 110</t>
  </si>
  <si>
    <t xml:space="preserve"> 1 06 06000 13 0000 110</t>
  </si>
  <si>
    <t>Земельный налог</t>
  </si>
  <si>
    <t>000 1 06 06000 00 0000 110</t>
  </si>
  <si>
    <t xml:space="preserve"> 1 08 00000 00 0000 000</t>
  </si>
  <si>
    <t>ГОСУДАРСТВЕННАЯ ПОШЛИНА</t>
  </si>
  <si>
    <t>000 1 08 00000 00 0000 000</t>
  </si>
  <si>
    <t xml:space="preserve"> 1 08 04000 01 1000 110</t>
  </si>
  <si>
    <t>Государственная   пошлина   за   совершение нотариальных действий  должностными  лицами органов      местного       самоуправления, уполномоченными    в         соответствии с законодательными     актами      РФ   на   совершение   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</si>
  <si>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</si>
  <si>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</si>
  <si>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</si>
  <si>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</si>
  <si>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</si>
  <si>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000 1 11 05010 00 0000 120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</si>
  <si>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</si>
  <si>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</si>
  <si>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</si>
  <si>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</si>
  <si>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</si>
  <si>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</si>
  <si>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>000 1 13 00000 00 0000 000</t>
  </si>
  <si>
    <t xml:space="preserve">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</si>
  <si>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</si>
  <si>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1 14 00000 00 0000 000</t>
  </si>
  <si>
    <t>ДОХОДЫ ОТ ПРОДАЖИ МАТЕРИАЛЬНЫХ И НЕМАТЕРИАЛЬНЫХ И АКТИВОВ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</si>
  <si>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</si>
  <si>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</si>
  <si>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</si>
  <si>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</si>
  <si>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</si>
  <si>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</si>
  <si>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</si>
  <si>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</si>
  <si>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1 17 01050 13 0000 180</t>
  </si>
  <si>
    <t>Невыясненные поступления, зачисляемые в бюджеты городских поселений</t>
  </si>
  <si>
    <t xml:space="preserve"> 1 17 05050 13 0000 180</t>
  </si>
  <si>
    <t>Прочие неналоговые доходы бюджетов городских поселений</t>
  </si>
  <si>
    <t>000 1 17 05050 05 0000 180</t>
  </si>
  <si>
    <t xml:space="preserve"> 2 00 00000 00 0000 000</t>
  </si>
  <si>
    <t>БЕЗВОЗМЕЗДНЫЕ ПОСТУПЛЕНИЯ - всего, в том числе:</t>
  </si>
  <si>
    <t>000 2 00 00000 00 0000 000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</si>
  <si>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</si>
  <si>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</si>
  <si>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</si>
  <si>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- всего, в том числе:</t>
  </si>
  <si>
    <t>Дотации бюджетам городских поселений на выравнивание бюджетной обеспеченности</t>
  </si>
  <si>
    <t>000 2 02 01001 05 0000 151</t>
  </si>
  <si>
    <t>Субсидии - всего, в том числе:</t>
  </si>
  <si>
    <t>000 2 02 02000 00 0000 151</t>
  </si>
  <si>
    <t>000 2 02 02009 05 0000 151</t>
  </si>
  <si>
    <t>Субвенции - всего, в том числе:</t>
  </si>
  <si>
    <t>000 2 02 03000 00 0000 151</t>
  </si>
  <si>
    <t>На выполнение полномочий по государственной регистрации актов гражданского состояния, в том числе:</t>
  </si>
  <si>
    <t>за счет средств Краевого бюджета</t>
  </si>
  <si>
    <t>000 2 02 03015 05 0000 151</t>
  </si>
  <si>
    <t>На 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</si>
  <si>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000 2 02 03022 05 0000 151</t>
  </si>
  <si>
    <t xml:space="preserve">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</si>
  <si>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</si>
  <si>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 xml:space="preserve"> 2 02 49999 13 0000 151</t>
  </si>
  <si>
    <t>Иные межбюджетные трансферты - всего, в том числе:</t>
  </si>
  <si>
    <t>000 2 02 04000 00 0000 151</t>
  </si>
  <si>
    <t>000 2 02 04005 05 0000 151</t>
  </si>
  <si>
    <t>ИТОГО ДОХОДОВ:</t>
  </si>
  <si>
    <t xml:space="preserve"> 2 02 15001 13 0000 150</t>
  </si>
  <si>
    <t xml:space="preserve"> 2 02 29999 13 0000 150</t>
  </si>
  <si>
    <t xml:space="preserve"> 2 02 35930 13 0000 150</t>
  </si>
  <si>
    <t xml:space="preserve"> 2 02 35118 13 0000 150</t>
  </si>
  <si>
    <t xml:space="preserve"> 2 02 30022 13 0000 150</t>
  </si>
  <si>
    <t xml:space="preserve"> 2 02 30024 13 0000 150</t>
  </si>
  <si>
    <t xml:space="preserve"> 2 02 49999 13 0000 150</t>
  </si>
  <si>
    <t>На реализацию основных мероприятий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". Подпрограмма "Энергосбережение и повышение энергетической эффективности в Камчатском крае"</t>
  </si>
  <si>
    <t xml:space="preserve">за счет средств Федерального бюджета </t>
  </si>
  <si>
    <t xml:space="preserve">На осуществление полномочий по осуществлению первичного воинского учета на территориях, где отсутствуют военные комиссариаты </t>
  </si>
  <si>
    <t>Для ветеранов</t>
  </si>
  <si>
    <t xml:space="preserve"> 1 11 09045 13 0000 120</t>
  </si>
  <si>
    <t>Прочие поступления от использования имущества,находящегося в собственности городских поселений ( за исключением имущества муниципальных бюджетных и автономных учреждений,а также имущества муниципальных унитарных предприятий, в том числе казенных)</t>
  </si>
  <si>
    <t xml:space="preserve"> 1 16 07010 13 0000 140</t>
  </si>
  <si>
    <t>Штрафы, неустойки,пени,уплаченные в случае просрочки исполнения поставщиком (подрядчиком,исполнителем) обязательств,предусмотренных муниципальным контрактом,заключенным муниципальным органом,казенным учреждением городского поселения</t>
  </si>
  <si>
    <t xml:space="preserve"> 1 16 07090 13 0000 140</t>
  </si>
  <si>
    <t>Иные штрафы, неустойки,пепи,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</si>
  <si>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 xml:space="preserve"> 1 16 02020 02 0000 140</t>
  </si>
  <si>
    <t>Административные штрафы,установленные законами субъектов Российской Федерации об административных правонарушений, за нарушение муниципальных правовых актов.</t>
  </si>
  <si>
    <t xml:space="preserve"> 1 16 10123 13 0131 140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</si>
  <si>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</si>
  <si>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 xml:space="preserve"> 2 02 15002 13 0000 150</t>
  </si>
  <si>
    <t xml:space="preserve"> 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</si>
  <si>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</si>
  <si>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r>
      <t xml:space="preserve">На </t>
    </r>
    <r>
      <rPr>
        <sz val="11"/>
        <color indexed="8"/>
        <rFont val="Times New Roman"/>
        <family val="1"/>
      </rPr>
      <t>оплату коммунальных услуг муниципальными учреждениями, финансируемыми из бюджетов поселений</t>
    </r>
  </si>
  <si>
    <r>
      <t xml:space="preserve">На оплату труда </t>
    </r>
    <r>
      <rPr>
        <sz val="11"/>
        <color indexed="8"/>
        <rFont val="Times New Roman"/>
        <family val="1"/>
      </rPr>
      <t xml:space="preserve"> (с учетом повышения оплаты труда) работников муниципальных учреждений, финансируемых за счет средств бюджетов поселений</t>
    </r>
  </si>
  <si>
    <t>На  реализацию основных мероприятий государственной программы Камчатского края "Комплексное развитие сельских территорий Камчатского края". Подпрограмма "Создание и развитие инфраструктуры на сельских территорий"</t>
  </si>
  <si>
    <t>Иные межбюджетные трансферты на исполнение наказов избирателей к депутатам Думы Усть-Большерецкого муниципального района</t>
  </si>
  <si>
    <t>"Об исполнении местного бюджета Озерновского городского поселения за 2023 год"</t>
  </si>
  <si>
    <t>об исполнении доходов местного бюджета по кодам классификации доходов бюджетов за 2023 год</t>
  </si>
  <si>
    <t xml:space="preserve"> 1 11 05075 13 0000 120</t>
  </si>
  <si>
    <t>Доходы от сдачи в аренду имущества, составляющего казну городских поселений (за исключением земельных участков )</t>
  </si>
  <si>
    <t>На реализацию основных мероприятий муниципальной программы "Содействие занятости населения Усть-Большерецкого муниципального района ". Подпрограмма: "Трудоустройство граждан ищущих работу".</t>
  </si>
  <si>
    <t>Иные межбюджетные трансферты на реализацию основных мероприятий муниципальной программы "Содействие занятости населения Усть-Большерецкого муниципального района ". Подпрограмма: "Временное трудоустройство несовершеннолетних граждан от 14 до 18 лет".</t>
  </si>
  <si>
    <t xml:space="preserve">к Решению Собрания депутатов Озерновского городского поселения от "05" апреля  2024 г. № 83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</si>
</sst>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#,##0.00000"/>
    <numFmt numFmtId="176" formatCode="#,##0.000000"/>
    <numFmt numFmtId="177" formatCode="0.0"/>
    <numFmt numFmtId="178" formatCode="0.000"/>
    <numFmt numFmtId="179" formatCode="0.0000"/>
    <numFmt numFmtId="180" formatCode="0.0000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9" fontId="3" fillId="0" borderId="0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10" xfId="58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vertical="center"/>
    </xf>
    <xf numFmtId="0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right"/>
    </xf>
    <xf numFmtId="9" fontId="4" fillId="0" borderId="10" xfId="55" applyFont="1" applyFill="1" applyBorder="1" applyAlignment="1" applyProtection="1">
      <alignment/>
      <protection/>
    </xf>
    <xf numFmtId="0" fontId="3" fillId="0" borderId="10" xfId="0" applyFont="1" applyBorder="1" applyAlignment="1">
      <alignment vertical="center"/>
    </xf>
    <xf numFmtId="0" fontId="3" fillId="0" borderId="14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right"/>
    </xf>
    <xf numFmtId="175" fontId="3" fillId="0" borderId="15" xfId="0" applyNumberFormat="1" applyFont="1" applyBorder="1" applyAlignment="1">
      <alignment horizontal="right"/>
    </xf>
    <xf numFmtId="9" fontId="3" fillId="0" borderId="10" xfId="55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justify" wrapText="1"/>
    </xf>
    <xf numFmtId="175" fontId="4" fillId="0" borderId="15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/>
    </xf>
    <xf numFmtId="175" fontId="7" fillId="0" borderId="15" xfId="0" applyNumberFormat="1" applyFont="1" applyBorder="1" applyAlignment="1">
      <alignment horizontal="right"/>
    </xf>
    <xf numFmtId="9" fontId="7" fillId="0" borderId="10" xfId="55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5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 vertical="center" wrapText="1"/>
    </xf>
    <xf numFmtId="175" fontId="3" fillId="0" borderId="12" xfId="0" applyNumberFormat="1" applyFont="1" applyBorder="1" applyAlignment="1">
      <alignment horizontal="right"/>
    </xf>
    <xf numFmtId="175" fontId="3" fillId="0" borderId="13" xfId="0" applyNumberFormat="1" applyFont="1" applyBorder="1" applyAlignment="1">
      <alignment horizontal="right"/>
    </xf>
    <xf numFmtId="9" fontId="3" fillId="0" borderId="12" xfId="55" applyFont="1" applyFill="1" applyBorder="1" applyAlignment="1" applyProtection="1">
      <alignment/>
      <protection/>
    </xf>
    <xf numFmtId="0" fontId="3" fillId="0" borderId="15" xfId="0" applyFont="1" applyBorder="1" applyAlignment="1">
      <alignment vertical="center"/>
    </xf>
    <xf numFmtId="0" fontId="3" fillId="0" borderId="16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/>
    </xf>
    <xf numFmtId="175" fontId="4" fillId="0" borderId="17" xfId="0" applyNumberFormat="1" applyFont="1" applyBorder="1" applyAlignment="1">
      <alignment horizontal="right"/>
    </xf>
    <xf numFmtId="9" fontId="4" fillId="0" borderId="17" xfId="55" applyFont="1" applyFill="1" applyBorder="1" applyAlignment="1" applyProtection="1">
      <alignment/>
      <protection/>
    </xf>
    <xf numFmtId="9" fontId="3" fillId="0" borderId="0" xfId="55" applyFont="1" applyFill="1" applyBorder="1" applyAlignment="1" applyProtection="1">
      <alignment/>
      <protection/>
    </xf>
    <xf numFmtId="180" fontId="3" fillId="0" borderId="16" xfId="0" applyNumberFormat="1" applyFont="1" applyBorder="1" applyAlignment="1">
      <alignment wrapText="1"/>
    </xf>
    <xf numFmtId="179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9" fontId="3" fillId="0" borderId="0" xfId="55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9" fontId="3" fillId="0" borderId="10" xfId="55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8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21.00390625" style="2" customWidth="1"/>
    <col min="2" max="2" width="61.75390625" style="4" customWidth="1"/>
    <col min="3" max="3" width="0" style="4" hidden="1" customWidth="1"/>
    <col min="4" max="5" width="14.625" style="4" customWidth="1"/>
    <col min="6" max="6" width="13.75390625" style="57" customWidth="1"/>
    <col min="7" max="16384" width="9.125" style="4" customWidth="1"/>
  </cols>
  <sheetData>
    <row r="1" spans="5:6" ht="15">
      <c r="E1" s="61"/>
      <c r="F1" s="61"/>
    </row>
    <row r="3" spans="2:6" ht="15">
      <c r="B3" s="3"/>
      <c r="F3" s="5" t="s">
        <v>0</v>
      </c>
    </row>
    <row r="4" spans="2:6" ht="12.75" customHeight="1">
      <c r="B4" s="62" t="s">
        <v>130</v>
      </c>
      <c r="C4" s="62"/>
      <c r="D4" s="62"/>
      <c r="E4" s="62"/>
      <c r="F4" s="62"/>
    </row>
    <row r="5" spans="3:6" ht="15">
      <c r="C5" s="6"/>
      <c r="D5" s="7"/>
      <c r="F5" s="5" t="s">
        <v>124</v>
      </c>
    </row>
    <row r="6" spans="3:6" ht="15">
      <c r="C6" s="6"/>
      <c r="D6" s="7"/>
      <c r="F6" s="5"/>
    </row>
    <row r="7" spans="1:6" ht="15.75" customHeight="1">
      <c r="A7" s="63" t="s">
        <v>1</v>
      </c>
      <c r="B7" s="63"/>
      <c r="C7" s="63"/>
      <c r="D7" s="63"/>
      <c r="E7" s="63"/>
      <c r="F7" s="63"/>
    </row>
    <row r="8" spans="1:6" ht="19.5" customHeight="1">
      <c r="A8" s="64" t="s">
        <v>125</v>
      </c>
      <c r="B8" s="64"/>
      <c r="C8" s="64"/>
      <c r="D8" s="64"/>
      <c r="E8" s="64"/>
      <c r="F8" s="64"/>
    </row>
    <row r="9" spans="3:6" ht="15">
      <c r="C9" s="3"/>
      <c r="D9" s="8"/>
      <c r="F9" s="5" t="s">
        <v>2</v>
      </c>
    </row>
    <row r="10" spans="1:12" ht="26.25" customHeight="1">
      <c r="A10" s="65" t="s">
        <v>3</v>
      </c>
      <c r="B10" s="66" t="s">
        <v>4</v>
      </c>
      <c r="C10" s="65" t="s">
        <v>5</v>
      </c>
      <c r="D10" s="67" t="s">
        <v>6</v>
      </c>
      <c r="E10" s="68" t="s">
        <v>7</v>
      </c>
      <c r="F10" s="69" t="s">
        <v>8</v>
      </c>
      <c r="L10" s="1"/>
    </row>
    <row r="11" spans="1:6" ht="15">
      <c r="A11" s="65"/>
      <c r="B11" s="66"/>
      <c r="C11" s="65"/>
      <c r="D11" s="67"/>
      <c r="E11" s="68"/>
      <c r="F11" s="69"/>
    </row>
    <row r="12" spans="1:6" ht="15">
      <c r="A12" s="9">
        <v>1</v>
      </c>
      <c r="B12" s="10">
        <v>2</v>
      </c>
      <c r="C12" s="11" t="s">
        <v>9</v>
      </c>
      <c r="D12" s="12">
        <v>3</v>
      </c>
      <c r="E12" s="13">
        <v>4</v>
      </c>
      <c r="F12" s="14">
        <v>5</v>
      </c>
    </row>
    <row r="13" spans="1:6" s="2" customFormat="1" ht="16.5" customHeight="1">
      <c r="A13" s="15" t="s">
        <v>10</v>
      </c>
      <c r="B13" s="16" t="s">
        <v>11</v>
      </c>
      <c r="C13" s="17" t="s">
        <v>12</v>
      </c>
      <c r="D13" s="18">
        <f>D14+D15+D17+D19+D22+D24+D30+D41+D32+D35</f>
        <v>50522.16906</v>
      </c>
      <c r="E13" s="18">
        <f>E14+E15+E17+E19+E22+E24+E30+E41+E32+E35</f>
        <v>37444.59603000001</v>
      </c>
      <c r="F13" s="19">
        <f aca="true" t="shared" si="0" ref="F13:F40">E13/D13</f>
        <v>0.7411517899306916</v>
      </c>
    </row>
    <row r="14" spans="1:6" s="2" customFormat="1" ht="15">
      <c r="A14" s="20" t="s">
        <v>13</v>
      </c>
      <c r="B14" s="21" t="s">
        <v>14</v>
      </c>
      <c r="C14" s="22" t="s">
        <v>15</v>
      </c>
      <c r="D14" s="23">
        <v>34138</v>
      </c>
      <c r="E14" s="24">
        <v>25393.33422</v>
      </c>
      <c r="F14" s="25">
        <f t="shared" si="0"/>
        <v>0.7438436411037553</v>
      </c>
    </row>
    <row r="15" spans="1:6" s="2" customFormat="1" ht="39" customHeight="1">
      <c r="A15" s="20" t="s">
        <v>16</v>
      </c>
      <c r="B15" s="21" t="s">
        <v>17</v>
      </c>
      <c r="C15" s="22"/>
      <c r="D15" s="23">
        <f>D16</f>
        <v>514.4</v>
      </c>
      <c r="E15" s="24">
        <f>E16</f>
        <v>506.81265</v>
      </c>
      <c r="F15" s="25">
        <f t="shared" si="0"/>
        <v>0.9852500972006222</v>
      </c>
    </row>
    <row r="16" spans="1:6" s="2" customFormat="1" ht="37.5" customHeight="1">
      <c r="A16" s="20" t="s">
        <v>18</v>
      </c>
      <c r="B16" s="21" t="s">
        <v>19</v>
      </c>
      <c r="C16" s="22"/>
      <c r="D16" s="23">
        <v>514.4</v>
      </c>
      <c r="E16" s="24">
        <v>506.81265</v>
      </c>
      <c r="F16" s="25">
        <f t="shared" si="0"/>
        <v>0.9852500972006222</v>
      </c>
    </row>
    <row r="17" spans="1:6" s="2" customFormat="1" ht="20.25" customHeight="1">
      <c r="A17" s="20" t="s">
        <v>20</v>
      </c>
      <c r="B17" s="21" t="s">
        <v>21</v>
      </c>
      <c r="C17" s="17" t="s">
        <v>22</v>
      </c>
      <c r="D17" s="23">
        <f>D18</f>
        <v>3782</v>
      </c>
      <c r="E17" s="24">
        <f>E18</f>
        <v>3782.20748</v>
      </c>
      <c r="F17" s="25">
        <f t="shared" si="0"/>
        <v>1.0000548598625065</v>
      </c>
    </row>
    <row r="18" spans="1:6" s="2" customFormat="1" ht="19.5" customHeight="1">
      <c r="A18" s="20" t="s">
        <v>23</v>
      </c>
      <c r="B18" s="21" t="s">
        <v>24</v>
      </c>
      <c r="C18" s="22" t="s">
        <v>25</v>
      </c>
      <c r="D18" s="23">
        <v>3782</v>
      </c>
      <c r="E18" s="24">
        <v>3782.20748</v>
      </c>
      <c r="F18" s="25">
        <f t="shared" si="0"/>
        <v>1.0000548598625065</v>
      </c>
    </row>
    <row r="19" spans="1:6" s="2" customFormat="1" ht="15">
      <c r="A19" s="20" t="s">
        <v>26</v>
      </c>
      <c r="B19" s="21" t="s">
        <v>27</v>
      </c>
      <c r="C19" s="22" t="s">
        <v>28</v>
      </c>
      <c r="D19" s="23">
        <f>D20+D21</f>
        <v>997</v>
      </c>
      <c r="E19" s="23">
        <f>E20+E21</f>
        <v>1169.89886</v>
      </c>
      <c r="F19" s="25">
        <f t="shared" si="0"/>
        <v>1.1734191173520563</v>
      </c>
    </row>
    <row r="20" spans="1:6" s="2" customFormat="1" ht="45">
      <c r="A20" s="20" t="s">
        <v>29</v>
      </c>
      <c r="B20" s="26" t="s">
        <v>30</v>
      </c>
      <c r="C20" s="22" t="s">
        <v>31</v>
      </c>
      <c r="D20" s="23">
        <v>623</v>
      </c>
      <c r="E20" s="24">
        <v>942.43423</v>
      </c>
      <c r="F20" s="25">
        <f t="shared" si="0"/>
        <v>1.5127355216693419</v>
      </c>
    </row>
    <row r="21" spans="1:6" s="2" customFormat="1" ht="15">
      <c r="A21" s="20" t="s">
        <v>32</v>
      </c>
      <c r="B21" s="21" t="s">
        <v>33</v>
      </c>
      <c r="C21" s="22" t="s">
        <v>34</v>
      </c>
      <c r="D21" s="23">
        <v>374</v>
      </c>
      <c r="E21" s="24">
        <v>227.46463</v>
      </c>
      <c r="F21" s="25">
        <f t="shared" si="0"/>
        <v>0.6081941978609625</v>
      </c>
    </row>
    <row r="22" spans="1:6" s="2" customFormat="1" ht="15">
      <c r="A22" s="20" t="s">
        <v>35</v>
      </c>
      <c r="B22" s="21" t="s">
        <v>36</v>
      </c>
      <c r="C22" s="22" t="s">
        <v>37</v>
      </c>
      <c r="D22" s="23">
        <f>D23</f>
        <v>120</v>
      </c>
      <c r="E22" s="24">
        <f>E23</f>
        <v>29.01</v>
      </c>
      <c r="F22" s="25">
        <f t="shared" si="0"/>
        <v>0.24175000000000002</v>
      </c>
    </row>
    <row r="23" spans="1:6" s="2" customFormat="1" ht="73.5" customHeight="1">
      <c r="A23" s="20" t="s">
        <v>38</v>
      </c>
      <c r="B23" s="21" t="s">
        <v>39</v>
      </c>
      <c r="C23" s="22"/>
      <c r="D23" s="23">
        <v>120</v>
      </c>
      <c r="E23" s="24">
        <v>29.01</v>
      </c>
      <c r="F23" s="25">
        <f t="shared" si="0"/>
        <v>0.24175000000000002</v>
      </c>
    </row>
    <row r="24" spans="1:6" s="2" customFormat="1" ht="31.5" customHeight="1">
      <c r="A24" s="20" t="s">
        <v>40</v>
      </c>
      <c r="B24" s="21" t="s">
        <v>41</v>
      </c>
      <c r="C24" s="17" t="s">
        <v>42</v>
      </c>
      <c r="D24" s="23">
        <f>D25+D26+D27+D29+D28</f>
        <v>9920.769059999999</v>
      </c>
      <c r="E24" s="23">
        <f>E25+E26+E27+E29</f>
        <v>6254.29309</v>
      </c>
      <c r="F24" s="25">
        <f t="shared" si="0"/>
        <v>0.6304242193497851</v>
      </c>
    </row>
    <row r="25" spans="1:6" s="2" customFormat="1" ht="105.75" customHeight="1">
      <c r="A25" s="20" t="s">
        <v>43</v>
      </c>
      <c r="B25" s="21" t="s">
        <v>44</v>
      </c>
      <c r="C25" s="22" t="s">
        <v>45</v>
      </c>
      <c r="D25" s="23">
        <v>8120.76906</v>
      </c>
      <c r="E25" s="24">
        <v>5238.99758</v>
      </c>
      <c r="F25" s="25">
        <f t="shared" si="0"/>
        <v>0.645135644332681</v>
      </c>
    </row>
    <row r="26" spans="1:6" s="2" customFormat="1" ht="75">
      <c r="A26" s="20" t="s">
        <v>46</v>
      </c>
      <c r="B26" s="26" t="s">
        <v>47</v>
      </c>
      <c r="C26" s="22"/>
      <c r="D26" s="23">
        <v>100</v>
      </c>
      <c r="E26" s="24">
        <v>0</v>
      </c>
      <c r="F26" s="25">
        <f t="shared" si="0"/>
        <v>0</v>
      </c>
    </row>
    <row r="27" spans="1:6" s="2" customFormat="1" ht="70.5" customHeight="1">
      <c r="A27" s="20" t="s">
        <v>48</v>
      </c>
      <c r="B27" s="26" t="s">
        <v>49</v>
      </c>
      <c r="C27" s="22"/>
      <c r="D27" s="23">
        <v>1300</v>
      </c>
      <c r="E27" s="24">
        <v>912.72886</v>
      </c>
      <c r="F27" s="25">
        <f>E27/D27</f>
        <v>0.7020991230769231</v>
      </c>
    </row>
    <row r="28" spans="1:6" s="2" customFormat="1" ht="36" customHeight="1">
      <c r="A28" s="20" t="s">
        <v>126</v>
      </c>
      <c r="B28" s="26" t="s">
        <v>127</v>
      </c>
      <c r="C28" s="22"/>
      <c r="D28" s="23">
        <v>300</v>
      </c>
      <c r="E28" s="24">
        <v>0</v>
      </c>
      <c r="F28" s="25">
        <f>E28/D28</f>
        <v>0</v>
      </c>
    </row>
    <row r="29" spans="1:6" s="2" customFormat="1" ht="75">
      <c r="A29" s="20" t="s">
        <v>107</v>
      </c>
      <c r="B29" s="27" t="s">
        <v>108</v>
      </c>
      <c r="C29" s="22"/>
      <c r="D29" s="23">
        <v>100</v>
      </c>
      <c r="E29" s="24">
        <v>102.56665</v>
      </c>
      <c r="F29" s="25">
        <f>E29/D29</f>
        <v>1.0256665</v>
      </c>
    </row>
    <row r="30" spans="1:6" s="2" customFormat="1" ht="27.75" customHeight="1">
      <c r="A30" s="20" t="s">
        <v>50</v>
      </c>
      <c r="B30" s="21" t="s">
        <v>51</v>
      </c>
      <c r="C30" s="22" t="s">
        <v>52</v>
      </c>
      <c r="D30" s="23">
        <f>D31</f>
        <v>50</v>
      </c>
      <c r="E30" s="24">
        <f>E31</f>
        <v>1.8</v>
      </c>
      <c r="F30" s="25">
        <f t="shared" si="0"/>
        <v>0.036000000000000004</v>
      </c>
    </row>
    <row r="31" spans="1:6" s="2" customFormat="1" ht="27.75" customHeight="1">
      <c r="A31" s="20" t="s">
        <v>53</v>
      </c>
      <c r="B31" s="21" t="s">
        <v>54</v>
      </c>
      <c r="C31" s="22"/>
      <c r="D31" s="23">
        <v>50</v>
      </c>
      <c r="E31" s="24">
        <v>1.8</v>
      </c>
      <c r="F31" s="25">
        <f t="shared" si="0"/>
        <v>0.036000000000000004</v>
      </c>
    </row>
    <row r="32" spans="1:6" s="2" customFormat="1" ht="31.5" customHeight="1">
      <c r="A32" s="20" t="s">
        <v>55</v>
      </c>
      <c r="B32" s="21" t="s">
        <v>56</v>
      </c>
      <c r="C32" s="22"/>
      <c r="D32" s="23">
        <f>D33+D34</f>
        <v>400</v>
      </c>
      <c r="E32" s="24">
        <f>E33+E34</f>
        <v>275.04814</v>
      </c>
      <c r="F32" s="25">
        <f t="shared" si="0"/>
        <v>0.68762035</v>
      </c>
    </row>
    <row r="33" spans="1:6" s="2" customFormat="1" ht="97.5" customHeight="1">
      <c r="A33" s="20" t="s">
        <v>57</v>
      </c>
      <c r="B33" s="21" t="s">
        <v>58</v>
      </c>
      <c r="C33" s="22"/>
      <c r="D33" s="23">
        <v>50</v>
      </c>
      <c r="E33" s="24">
        <v>0</v>
      </c>
      <c r="F33" s="25">
        <v>0</v>
      </c>
    </row>
    <row r="34" spans="1:6" s="2" customFormat="1" ht="40.5" customHeight="1">
      <c r="A34" s="20" t="s">
        <v>59</v>
      </c>
      <c r="B34" s="21" t="s">
        <v>60</v>
      </c>
      <c r="C34" s="22"/>
      <c r="D34" s="23">
        <v>350</v>
      </c>
      <c r="E34" s="24">
        <v>275.04814</v>
      </c>
      <c r="F34" s="25">
        <f>E34/D34</f>
        <v>0.7858518285714285</v>
      </c>
    </row>
    <row r="35" spans="1:6" s="2" customFormat="1" ht="15">
      <c r="A35" s="20" t="s">
        <v>61</v>
      </c>
      <c r="B35" s="21" t="s">
        <v>62</v>
      </c>
      <c r="C35" s="22"/>
      <c r="D35" s="23">
        <f>D36+D37+D39+D40+D38</f>
        <v>500</v>
      </c>
      <c r="E35" s="28">
        <f>E36+E37+E39+E40+E38</f>
        <v>32.191590000000005</v>
      </c>
      <c r="F35" s="25">
        <f t="shared" si="0"/>
        <v>0.06438318000000001</v>
      </c>
    </row>
    <row r="36" spans="1:6" s="2" customFormat="1" ht="75">
      <c r="A36" s="20" t="s">
        <v>109</v>
      </c>
      <c r="B36" s="21" t="s">
        <v>110</v>
      </c>
      <c r="C36" s="22"/>
      <c r="D36" s="23">
        <v>100</v>
      </c>
      <c r="E36" s="24">
        <v>29.19159</v>
      </c>
      <c r="F36" s="25">
        <f t="shared" si="0"/>
        <v>0.2919159</v>
      </c>
    </row>
    <row r="37" spans="1:6" s="2" customFormat="1" ht="69.75" customHeight="1">
      <c r="A37" s="20" t="s">
        <v>111</v>
      </c>
      <c r="B37" s="21" t="s">
        <v>112</v>
      </c>
      <c r="C37" s="22"/>
      <c r="D37" s="23">
        <v>250</v>
      </c>
      <c r="E37" s="24">
        <v>0</v>
      </c>
      <c r="F37" s="25">
        <f t="shared" si="0"/>
        <v>0</v>
      </c>
    </row>
    <row r="38" spans="1:6" s="2" customFormat="1" ht="105">
      <c r="A38" s="20" t="s">
        <v>118</v>
      </c>
      <c r="B38" s="29" t="s">
        <v>119</v>
      </c>
      <c r="C38" s="22"/>
      <c r="D38" s="24">
        <v>90</v>
      </c>
      <c r="E38" s="24">
        <v>0</v>
      </c>
      <c r="F38" s="25">
        <f t="shared" si="0"/>
        <v>0</v>
      </c>
    </row>
    <row r="39" spans="1:6" s="2" customFormat="1" ht="54.75" customHeight="1">
      <c r="A39" s="20" t="s">
        <v>113</v>
      </c>
      <c r="B39" s="21" t="s">
        <v>114</v>
      </c>
      <c r="C39" s="22"/>
      <c r="D39" s="24">
        <v>50</v>
      </c>
      <c r="E39" s="24">
        <v>3</v>
      </c>
      <c r="F39" s="25">
        <f t="shared" si="0"/>
        <v>0.06</v>
      </c>
    </row>
    <row r="40" spans="1:6" s="2" customFormat="1" ht="60.75" customHeight="1">
      <c r="A40" s="20" t="s">
        <v>115</v>
      </c>
      <c r="B40" s="30" t="s">
        <v>116</v>
      </c>
      <c r="C40" s="22"/>
      <c r="D40" s="24">
        <v>10</v>
      </c>
      <c r="E40" s="24">
        <v>0</v>
      </c>
      <c r="F40" s="25">
        <f t="shared" si="0"/>
        <v>0</v>
      </c>
    </row>
    <row r="41" spans="1:6" s="2" customFormat="1" ht="15">
      <c r="A41" s="20" t="s">
        <v>63</v>
      </c>
      <c r="B41" s="21" t="s">
        <v>64</v>
      </c>
      <c r="C41" s="22"/>
      <c r="D41" s="24">
        <f>D42+D43</f>
        <v>100</v>
      </c>
      <c r="E41" s="24">
        <f>E42+E43</f>
        <v>0</v>
      </c>
      <c r="F41" s="25"/>
    </row>
    <row r="42" spans="1:6" s="2" customFormat="1" ht="45" customHeight="1">
      <c r="A42" s="20" t="s">
        <v>65</v>
      </c>
      <c r="B42" s="21" t="s">
        <v>66</v>
      </c>
      <c r="C42" s="22"/>
      <c r="D42" s="23">
        <v>0</v>
      </c>
      <c r="E42" s="24">
        <v>0</v>
      </c>
      <c r="F42" s="25"/>
    </row>
    <row r="43" spans="1:6" s="2" customFormat="1" ht="42" customHeight="1">
      <c r="A43" s="20" t="s">
        <v>67</v>
      </c>
      <c r="B43" s="21" t="s">
        <v>68</v>
      </c>
      <c r="C43" s="22" t="s">
        <v>69</v>
      </c>
      <c r="D43" s="23">
        <v>100</v>
      </c>
      <c r="E43" s="24">
        <v>0</v>
      </c>
      <c r="F43" s="25"/>
    </row>
    <row r="44" spans="1:6" s="2" customFormat="1" ht="15">
      <c r="A44" s="15" t="s">
        <v>70</v>
      </c>
      <c r="B44" s="16" t="s">
        <v>71</v>
      </c>
      <c r="C44" s="17" t="s">
        <v>72</v>
      </c>
      <c r="D44" s="18">
        <f>D45</f>
        <v>32866.19384</v>
      </c>
      <c r="E44" s="31">
        <f>E45</f>
        <v>32648.12224</v>
      </c>
      <c r="F44" s="19">
        <f aca="true" t="shared" si="1" ref="F44:F66">E44/D44</f>
        <v>0.9933648660060358</v>
      </c>
    </row>
    <row r="45" spans="1:6" s="2" customFormat="1" ht="30" customHeight="1">
      <c r="A45" s="20" t="s">
        <v>73</v>
      </c>
      <c r="B45" s="21" t="s">
        <v>74</v>
      </c>
      <c r="C45" s="22" t="s">
        <v>75</v>
      </c>
      <c r="D45" s="23">
        <f>D46+D49+D52+D59</f>
        <v>32866.19384</v>
      </c>
      <c r="E45" s="23">
        <f>E46+E49+E52+E59</f>
        <v>32648.12224</v>
      </c>
      <c r="F45" s="25">
        <f t="shared" si="1"/>
        <v>0.9933648660060358</v>
      </c>
    </row>
    <row r="46" spans="1:6" s="2" customFormat="1" ht="15">
      <c r="A46" s="20"/>
      <c r="B46" s="16" t="s">
        <v>76</v>
      </c>
      <c r="C46" s="17"/>
      <c r="D46" s="18">
        <f>D47+D48</f>
        <v>4924</v>
      </c>
      <c r="E46" s="31">
        <f>E47+E48</f>
        <v>4924</v>
      </c>
      <c r="F46" s="19">
        <f t="shared" si="1"/>
        <v>1</v>
      </c>
    </row>
    <row r="47" spans="1:6" s="2" customFormat="1" ht="25.5" customHeight="1">
      <c r="A47" s="20" t="s">
        <v>96</v>
      </c>
      <c r="B47" s="32" t="s">
        <v>77</v>
      </c>
      <c r="C47" s="22" t="s">
        <v>78</v>
      </c>
      <c r="D47" s="23">
        <v>1424</v>
      </c>
      <c r="E47" s="24">
        <v>1424</v>
      </c>
      <c r="F47" s="25">
        <f t="shared" si="1"/>
        <v>1</v>
      </c>
    </row>
    <row r="48" spans="1:6" s="2" customFormat="1" ht="25.5" customHeight="1">
      <c r="A48" s="20" t="s">
        <v>117</v>
      </c>
      <c r="B48" s="32" t="s">
        <v>77</v>
      </c>
      <c r="C48" s="22" t="s">
        <v>78</v>
      </c>
      <c r="D48" s="23">
        <v>3500</v>
      </c>
      <c r="E48" s="24">
        <v>3500</v>
      </c>
      <c r="F48" s="25">
        <v>0</v>
      </c>
    </row>
    <row r="49" spans="1:6" s="33" customFormat="1" ht="14.25">
      <c r="A49" s="15"/>
      <c r="B49" s="16" t="s">
        <v>79</v>
      </c>
      <c r="C49" s="17" t="s">
        <v>80</v>
      </c>
      <c r="D49" s="18">
        <f>D50+D51</f>
        <v>10722.27948</v>
      </c>
      <c r="E49" s="18">
        <f>E50+E51</f>
        <v>10591.76442</v>
      </c>
      <c r="F49" s="19">
        <f t="shared" si="1"/>
        <v>0.9878276759859276</v>
      </c>
    </row>
    <row r="50" spans="1:6" s="2" customFormat="1" ht="89.25" customHeight="1">
      <c r="A50" s="20" t="s">
        <v>97</v>
      </c>
      <c r="B50" s="34" t="s">
        <v>103</v>
      </c>
      <c r="C50" s="22" t="s">
        <v>81</v>
      </c>
      <c r="D50" s="23">
        <v>9061.63812</v>
      </c>
      <c r="E50" s="24">
        <v>8931.12306</v>
      </c>
      <c r="F50" s="25">
        <f t="shared" si="1"/>
        <v>0.9855969684209813</v>
      </c>
    </row>
    <row r="51" spans="1:6" s="2" customFormat="1" ht="72.75" customHeight="1">
      <c r="A51" s="20" t="s">
        <v>97</v>
      </c>
      <c r="B51" s="34" t="s">
        <v>122</v>
      </c>
      <c r="C51" s="22"/>
      <c r="D51" s="23">
        <v>1660.64136</v>
      </c>
      <c r="E51" s="24">
        <v>1660.64136</v>
      </c>
      <c r="F51" s="25">
        <f>E51/D51</f>
        <v>1</v>
      </c>
    </row>
    <row r="52" spans="1:6" s="2" customFormat="1" ht="15">
      <c r="A52" s="20"/>
      <c r="B52" s="16" t="s">
        <v>82</v>
      </c>
      <c r="C52" s="17" t="s">
        <v>83</v>
      </c>
      <c r="D52" s="18">
        <f>D53+D56+D57+D58</f>
        <v>679.2153599999999</v>
      </c>
      <c r="E52" s="18">
        <f>E53+E56+E57+E58</f>
        <v>594.9425799999999</v>
      </c>
      <c r="F52" s="19">
        <f t="shared" si="1"/>
        <v>0.8759262746943767</v>
      </c>
    </row>
    <row r="53" spans="1:6" s="2" customFormat="1" ht="27.75" customHeight="1">
      <c r="A53" s="20" t="s">
        <v>98</v>
      </c>
      <c r="B53" s="21" t="s">
        <v>84</v>
      </c>
      <c r="C53" s="22"/>
      <c r="D53" s="23">
        <f>D54+D55</f>
        <v>52.81536</v>
      </c>
      <c r="E53" s="24">
        <f>E54+E55</f>
        <v>52.81536</v>
      </c>
      <c r="F53" s="25">
        <f t="shared" si="1"/>
        <v>1</v>
      </c>
    </row>
    <row r="54" spans="1:6" s="2" customFormat="1" ht="15">
      <c r="A54" s="20"/>
      <c r="B54" s="35" t="s">
        <v>104</v>
      </c>
      <c r="C54" s="36"/>
      <c r="D54" s="37">
        <v>52.81536</v>
      </c>
      <c r="E54" s="38">
        <v>52.81536</v>
      </c>
      <c r="F54" s="39">
        <f t="shared" si="1"/>
        <v>1</v>
      </c>
    </row>
    <row r="55" spans="1:6" s="2" customFormat="1" ht="15">
      <c r="A55" s="20"/>
      <c r="B55" s="35" t="s">
        <v>85</v>
      </c>
      <c r="C55" s="36"/>
      <c r="D55" s="37">
        <v>0</v>
      </c>
      <c r="E55" s="38">
        <v>0</v>
      </c>
      <c r="F55" s="39">
        <v>0</v>
      </c>
    </row>
    <row r="56" spans="1:6" s="2" customFormat="1" ht="29.25" customHeight="1">
      <c r="A56" s="20" t="s">
        <v>99</v>
      </c>
      <c r="B56" s="21" t="s">
        <v>105</v>
      </c>
      <c r="C56" s="22" t="s">
        <v>86</v>
      </c>
      <c r="D56" s="23">
        <v>276.1</v>
      </c>
      <c r="E56" s="24">
        <v>276.1</v>
      </c>
      <c r="F56" s="25">
        <f t="shared" si="1"/>
        <v>1</v>
      </c>
    </row>
    <row r="57" spans="1:6" s="2" customFormat="1" ht="56.25" customHeight="1">
      <c r="A57" s="20" t="s">
        <v>100</v>
      </c>
      <c r="B57" s="21" t="s">
        <v>87</v>
      </c>
      <c r="C57" s="22" t="s">
        <v>88</v>
      </c>
      <c r="D57" s="23">
        <v>328</v>
      </c>
      <c r="E57" s="24">
        <v>243.72722</v>
      </c>
      <c r="F57" s="25">
        <f t="shared" si="1"/>
        <v>0.7430707926829268</v>
      </c>
    </row>
    <row r="58" spans="1:6" s="2" customFormat="1" ht="72.75" customHeight="1">
      <c r="A58" s="20" t="s">
        <v>101</v>
      </c>
      <c r="B58" s="21" t="s">
        <v>89</v>
      </c>
      <c r="C58" s="22" t="s">
        <v>90</v>
      </c>
      <c r="D58" s="23">
        <v>22.3</v>
      </c>
      <c r="E58" s="24">
        <v>22.3</v>
      </c>
      <c r="F58" s="25">
        <f t="shared" si="1"/>
        <v>1</v>
      </c>
    </row>
    <row r="59" spans="1:6" s="2" customFormat="1" ht="15">
      <c r="A59" s="15" t="s">
        <v>91</v>
      </c>
      <c r="B59" s="16" t="s">
        <v>92</v>
      </c>
      <c r="C59" s="17" t="s">
        <v>93</v>
      </c>
      <c r="D59" s="18">
        <f>SUM(D60:D65)</f>
        <v>16540.699</v>
      </c>
      <c r="E59" s="18">
        <f>SUM(E60:E65)</f>
        <v>16537.415240000002</v>
      </c>
      <c r="F59" s="19">
        <f t="shared" si="1"/>
        <v>0.9998014739280366</v>
      </c>
    </row>
    <row r="60" spans="1:6" s="2" customFormat="1" ht="32.25" customHeight="1">
      <c r="A60" s="20" t="s">
        <v>102</v>
      </c>
      <c r="B60" s="40" t="s">
        <v>120</v>
      </c>
      <c r="C60" s="22" t="s">
        <v>94</v>
      </c>
      <c r="D60" s="23">
        <v>1217.1</v>
      </c>
      <c r="E60" s="24">
        <v>1217.1</v>
      </c>
      <c r="F60" s="25">
        <f t="shared" si="1"/>
        <v>1</v>
      </c>
    </row>
    <row r="61" spans="1:6" s="2" customFormat="1" ht="61.5" customHeight="1">
      <c r="A61" s="20" t="s">
        <v>102</v>
      </c>
      <c r="B61" s="41" t="s">
        <v>121</v>
      </c>
      <c r="C61" s="22"/>
      <c r="D61" s="23">
        <v>14478.299</v>
      </c>
      <c r="E61" s="24">
        <v>14478.299</v>
      </c>
      <c r="F61" s="25">
        <f>E61/D61</f>
        <v>1</v>
      </c>
    </row>
    <row r="62" spans="1:6" s="2" customFormat="1" ht="57.75" customHeight="1">
      <c r="A62" s="20" t="s">
        <v>102</v>
      </c>
      <c r="B62" s="41" t="s">
        <v>128</v>
      </c>
      <c r="C62" s="22"/>
      <c r="D62" s="42">
        <v>130.1</v>
      </c>
      <c r="E62" s="24">
        <v>130.1</v>
      </c>
      <c r="F62" s="25">
        <f>E62/D62</f>
        <v>1</v>
      </c>
    </row>
    <row r="63" spans="1:6" s="2" customFormat="1" ht="16.5" customHeight="1">
      <c r="A63" s="20" t="s">
        <v>102</v>
      </c>
      <c r="B63" s="43" t="s">
        <v>106</v>
      </c>
      <c r="C63" s="22"/>
      <c r="D63" s="44">
        <v>90</v>
      </c>
      <c r="E63" s="45">
        <v>90</v>
      </c>
      <c r="F63" s="46">
        <f t="shared" si="1"/>
        <v>1</v>
      </c>
    </row>
    <row r="64" spans="1:31" s="2" customFormat="1" ht="75">
      <c r="A64" s="47" t="s">
        <v>102</v>
      </c>
      <c r="B64" s="48" t="s">
        <v>129</v>
      </c>
      <c r="C64" s="49"/>
      <c r="D64" s="58">
        <v>325.2</v>
      </c>
      <c r="E64" s="48">
        <v>321.91624</v>
      </c>
      <c r="F64" s="46">
        <f t="shared" si="1"/>
        <v>0.9899023370233703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</row>
    <row r="65" spans="1:39" s="2" customFormat="1" ht="42" customHeight="1">
      <c r="A65" s="47"/>
      <c r="B65" s="48" t="s">
        <v>123</v>
      </c>
      <c r="C65" s="51"/>
      <c r="D65" s="59">
        <v>300</v>
      </c>
      <c r="E65" s="60">
        <v>300</v>
      </c>
      <c r="F65" s="46">
        <f t="shared" si="1"/>
        <v>1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2"/>
      <c r="AG65" s="52"/>
      <c r="AH65" s="52"/>
      <c r="AI65" s="52"/>
      <c r="AJ65" s="52"/>
      <c r="AK65" s="52"/>
      <c r="AL65" s="52"/>
      <c r="AM65" s="52"/>
    </row>
    <row r="66" spans="1:6" s="2" customFormat="1" ht="15">
      <c r="A66" s="20"/>
      <c r="B66" s="53" t="s">
        <v>95</v>
      </c>
      <c r="C66" s="54"/>
      <c r="D66" s="18">
        <f>D13+D44</f>
        <v>83388.36290000001</v>
      </c>
      <c r="E66" s="55">
        <f>E13+E44</f>
        <v>70092.71827000001</v>
      </c>
      <c r="F66" s="56">
        <f t="shared" si="1"/>
        <v>0.8405575530251836</v>
      </c>
    </row>
    <row r="67" s="2" customFormat="1" ht="15">
      <c r="F67" s="57"/>
    </row>
    <row r="68" s="2" customFormat="1" ht="15">
      <c r="F68" s="57"/>
    </row>
    <row r="69" s="2" customFormat="1" ht="15">
      <c r="F69" s="57"/>
    </row>
    <row r="70" s="2" customFormat="1" ht="15">
      <c r="F70" s="57"/>
    </row>
    <row r="71" s="2" customFormat="1" ht="15">
      <c r="F71" s="57"/>
    </row>
    <row r="72" s="2" customFormat="1" ht="15">
      <c r="F72" s="57"/>
    </row>
    <row r="73" s="2" customFormat="1" ht="15">
      <c r="F73" s="57"/>
    </row>
    <row r="74" s="2" customFormat="1" ht="15">
      <c r="F74" s="57"/>
    </row>
    <row r="75" s="2" customFormat="1" ht="15">
      <c r="F75" s="57"/>
    </row>
    <row r="76" s="2" customFormat="1" ht="15">
      <c r="F76" s="57"/>
    </row>
    <row r="77" s="2" customFormat="1" ht="15">
      <c r="F77" s="57"/>
    </row>
    <row r="78" s="2" customFormat="1" ht="15">
      <c r="F78" s="57"/>
    </row>
  </sheetData>
  <sheetProtection selectLockedCells="1" selectUnlockedCells="1"/>
  <mergeCells count="10">
    <mergeCell ref="E1:F1"/>
    <mergeCell ref="B4:F4"/>
    <mergeCell ref="A7:F7"/>
    <mergeCell ref="A8:F8"/>
    <mergeCell ref="A10:A11"/>
    <mergeCell ref="B10:B11"/>
    <mergeCell ref="C10:C11"/>
    <mergeCell ref="D10:D11"/>
    <mergeCell ref="E10:E11"/>
    <mergeCell ref="F10:F11"/>
  </mergeCells>
  <printOptions/>
  <pageMargins left="0.7875" right="0.39375" top="0.5513888888888889" bottom="0.5902777777777778" header="0.5118055555555555" footer="0.19652777777777777"/>
  <pageSetup fitToHeight="26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2022-06-07T05:59:18Z</cp:lastPrinted>
  <dcterms:modified xsi:type="dcterms:W3CDTF">2024-04-08T07:36:25Z</dcterms:modified>
  <cp:category/>
  <cp:version/>
  <cp:contentType/>
  <cp:contentStatus/>
</cp:coreProperties>
</file>