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'Таблица1'!$9:$11</definedName>
  </definedNames>
  <calcPr fullCalcOnLoad="1"/>
</workbook>
</file>

<file path=xl/sharedStrings.xml><?xml version="1.0" encoding="utf-8"?>
<sst xmlns="http://schemas.openxmlformats.org/spreadsheetml/2006/main" count="277" uniqueCount="191">
  <si>
    <t>Приложение 2</t>
  </si>
  <si>
    <t xml:space="preserve"> ОТЧЕТ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</si>
  <si>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</si>
  <si>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</si>
  <si>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</si>
  <si>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</si>
  <si>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</si>
  <si>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</si>
  <si>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</si>
  <si>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</si>
  <si>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</si>
  <si>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</si>
  <si>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</si>
  <si>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</si>
  <si>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</si>
  <si>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</si>
  <si>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</si>
  <si>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</si>
  <si>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</si>
  <si>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</si>
  <si>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</si>
  <si>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</si>
  <si>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</si>
  <si>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</si>
  <si>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</si>
  <si>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</si>
  <si>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</si>
  <si>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</si>
  <si>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</si>
  <si>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</si>
  <si>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</si>
  <si>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</si>
  <si>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</si>
  <si>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</si>
  <si>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</si>
  <si>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</si>
  <si>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</si>
  <si>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</si>
  <si>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</si>
  <si>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</si>
  <si>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</si>
  <si>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</si>
  <si>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</si>
  <si>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</si>
  <si>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</si>
  <si>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</si>
  <si>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</si>
  <si>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</si>
  <si>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</si>
  <si>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</si>
  <si>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</si>
  <si>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</si>
  <si>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</si>
  <si>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</si>
  <si>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</si>
  <si>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</si>
  <si>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</si>
  <si>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</si>
  <si>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</si>
  <si>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</si>
  <si>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</si>
  <si>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</si>
  <si>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</si>
  <si>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</si>
  <si>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</si>
  <si>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</si>
  <si>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</si>
  <si>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</si>
  <si>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</si>
  <si>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</si>
  <si>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</si>
  <si>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</si>
  <si>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</si>
  <si>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</si>
  <si>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</si>
  <si>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</si>
  <si>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</si>
  <si>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</si>
  <si>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</si>
  <si>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</si>
  <si>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</si>
  <si>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</si>
  <si>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</si>
  <si>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</si>
  <si>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</si>
  <si>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</si>
  <si>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</si>
  <si>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</si>
  <si>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</si>
  <si>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</si>
  <si>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</si>
  <si>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</si>
  <si>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</si>
  <si>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</si>
  <si>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</si>
  <si>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</si>
  <si>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</si>
  <si>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</si>
  <si>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</si>
  <si>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</si>
  <si>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</si>
  <si>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</si>
  <si>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</si>
  <si>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</si>
  <si>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</si>
  <si>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</si>
  <si>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</si>
  <si>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</si>
  <si>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</si>
  <si>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</si>
  <si>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</si>
  <si>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</si>
  <si>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</si>
  <si>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</si>
  <si>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</si>
  <si>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</si>
  <si>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</si>
  <si>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</si>
  <si>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</si>
  <si>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</si>
  <si>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</si>
  <si>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</si>
  <si>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</si>
  <si>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</si>
  <si>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</si>
  <si>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</si>
  <si>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</si>
  <si>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</si>
  <si>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</si>
  <si>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</si>
  <si>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</si>
  <si>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</si>
  <si>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</si>
  <si>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</si>
  <si>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</si>
  <si>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</si>
  <si>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</si>
  <si>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</si>
  <si>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</si>
  <si>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</si>
  <si>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</si>
  <si>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</si>
  <si>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</si>
  <si>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</si>
  <si>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</si>
  <si>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</si>
  <si>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</si>
  <si>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</si>
  <si>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</si>
  <si>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</si>
  <si>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</si>
  <si>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</si>
  <si>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</si>
  <si>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</si>
  <si>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</si>
  <si>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</si>
  <si>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</si>
  <si>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</si>
  <si>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</si>
  <si>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</si>
  <si>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</si>
  <si>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</si>
  <si>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</si>
  <si>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</si>
  <si>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</si>
  <si>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</si>
  <si>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</si>
  <si>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</si>
  <si>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ИТОГО ДОХОДОВ</t>
  </si>
  <si>
    <t>Прочие поступления от использования имущества,находящегося в собственности городских поселений ( за исключением имущества муниципальных бюджетных и автономных учреждений,а также имущества муниципальных унитарных предприятий, в том числе казенных)</t>
  </si>
  <si>
    <t>1 11 09045 13</t>
  </si>
  <si>
    <t>Штрафы, неустойки,пени,уплаченные в случае просрочки исполнения поставщиком (подрядчиком,исполнителем) обязательств,предусмотренных муниципальным контрактом,заключенным муниципальным органом,казенным учреждением городского поселения</t>
  </si>
  <si>
    <t>Иные штрафы, неустойки,пепи,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</si>
  <si>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Административные штрафы,установленные законами субъектов Российской Федерации об административных правонарушений, за нарушение муниципальных правовых актов.</t>
  </si>
  <si>
    <t>1 16 07010 13</t>
  </si>
  <si>
    <t>1 16 07090 13</t>
  </si>
  <si>
    <t>1 16 02020 02</t>
  </si>
  <si>
    <t>1 16 10123 13</t>
  </si>
  <si>
    <t>2 02 15002 13</t>
  </si>
  <si>
    <t>1 01 02040 01</t>
  </si>
  <si>
    <t>Налог  на  доходы  физических лиц  в   виде  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 на  основании патента  в  соответствии со статьей 227.1 Налогового кодекса Российской Федерации</t>
  </si>
  <si>
    <t>1 01 02080 01</t>
  </si>
  <si>
    <t>Налог на доходы физических лиц в части суммы налога,превышающей 650 000 рублей,относящейся к части налоговой базы,превышающей 5000000 рублей ( за исключением налога на доходы физических лиц с сумм прибыли контролируемой иностранной компании,в том числе фиксированной прибыли контролируемой иностранной компании,в том числе фиксированной прибыли контролируемой иностранной компаний)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</si>
  <si>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2020 году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</si>
  <si>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</si>
  <si>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</si>
  <si>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"Об исполнении местного бюджета Озерновского городского поселения за 2022 год"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</si>
  <si>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2022 год</t>
  </si>
  <si>
    <t>Возврат прочих остатков субсидий , субвенций и иных межбюджетных трансфертов, имеющих целевое назначение,прошлых лет из бюджетов городских поселений</t>
  </si>
  <si>
    <t>2 19 60010 13</t>
  </si>
  <si>
    <t>к Решению Собрания депутатов Озерновского городского поселения от "28" апреля  2023 г. № 58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</si>
</sst>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00000"/>
    <numFmt numFmtId="176" formatCode="0.0"/>
    <numFmt numFmtId="177" formatCode="0.000"/>
    <numFmt numFmtId="178" formatCode="0.0000"/>
  </numFmts>
  <fonts count="42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9" fontId="2" fillId="0" borderId="0" xfId="55" applyFont="1" applyFill="1" applyBorder="1" applyAlignment="1" applyProtection="1">
      <alignment horizontal="right"/>
      <protection/>
    </xf>
    <xf numFmtId="9" fontId="5" fillId="0" borderId="10" xfId="55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vertical="center" wrapText="1"/>
    </xf>
    <xf numFmtId="9" fontId="4" fillId="0" borderId="10" xfId="55" applyFont="1" applyFill="1" applyBorder="1" applyAlignment="1" applyProtection="1">
      <alignment/>
      <protection/>
    </xf>
    <xf numFmtId="9" fontId="5" fillId="0" borderId="11" xfId="55" applyFont="1" applyFill="1" applyBorder="1" applyAlignment="1" applyProtection="1">
      <alignment/>
      <protection/>
    </xf>
    <xf numFmtId="9" fontId="5" fillId="0" borderId="12" xfId="55" applyFont="1" applyFill="1" applyBorder="1" applyAlignment="1" applyProtection="1">
      <alignment/>
      <protection/>
    </xf>
    <xf numFmtId="9" fontId="5" fillId="0" borderId="13" xfId="55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178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tabSelected="1" zoomScale="90" zoomScaleNormal="90" zoomScalePageLayoutView="0" workbookViewId="0" topLeftCell="A1">
      <selection activeCell="L10" sqref="L10"/>
    </sheetView>
  </sheetViews>
  <sheetFormatPr defaultColWidth="9.00390625" defaultRowHeight="12.75"/>
  <cols>
    <col min="1" max="1" width="14.75390625" style="9" customWidth="1"/>
    <col min="2" max="3" width="9.125" style="9" customWidth="1"/>
    <col min="4" max="4" width="54.875" style="11" customWidth="1"/>
    <col min="5" max="5" width="0" style="11" hidden="1" customWidth="1"/>
    <col min="6" max="7" width="15.125" style="11" customWidth="1"/>
    <col min="8" max="16384" width="9.125" style="11" customWidth="1"/>
  </cols>
  <sheetData>
    <row r="1" spans="4:8" ht="11.25">
      <c r="D1" s="10"/>
      <c r="H1" s="1" t="s">
        <v>0</v>
      </c>
    </row>
    <row r="2" spans="4:8" ht="11.25">
      <c r="D2" s="12"/>
      <c r="E2" s="12"/>
      <c r="F2" s="13"/>
      <c r="H2" s="1" t="s">
        <v>190</v>
      </c>
    </row>
    <row r="3" spans="5:8" ht="11.25">
      <c r="E3" s="12"/>
      <c r="F3" s="13"/>
      <c r="H3" s="1" t="s">
        <v>186</v>
      </c>
    </row>
    <row r="4" spans="5:8" ht="11.25">
      <c r="E4" s="14"/>
      <c r="F4" s="13"/>
      <c r="H4" s="15"/>
    </row>
    <row r="5" spans="5:8" ht="11.25">
      <c r="E5" s="14"/>
      <c r="F5" s="13"/>
      <c r="H5" s="15"/>
    </row>
    <row r="6" spans="1:8" ht="12.75" customHeight="1">
      <c r="A6" s="51" t="s">
        <v>1</v>
      </c>
      <c r="B6" s="51"/>
      <c r="C6" s="51"/>
      <c r="D6" s="51"/>
      <c r="E6" s="51"/>
      <c r="F6" s="51"/>
      <c r="G6" s="51"/>
      <c r="H6" s="51"/>
    </row>
    <row r="7" spans="1:8" ht="24" customHeight="1">
      <c r="A7" s="52" t="s">
        <v>187</v>
      </c>
      <c r="B7" s="52"/>
      <c r="C7" s="52"/>
      <c r="D7" s="52"/>
      <c r="E7" s="52"/>
      <c r="F7" s="52"/>
      <c r="G7" s="52"/>
      <c r="H7" s="52"/>
    </row>
    <row r="8" spans="1:8" ht="12.75">
      <c r="A8" s="16"/>
      <c r="B8" s="16"/>
      <c r="C8" s="16"/>
      <c r="D8" s="17"/>
      <c r="E8" s="17"/>
      <c r="F8" s="18"/>
      <c r="G8" s="19"/>
      <c r="H8" s="15" t="s">
        <v>2</v>
      </c>
    </row>
    <row r="9" spans="1:8" ht="12.75" customHeight="1">
      <c r="A9" s="50" t="s">
        <v>3</v>
      </c>
      <c r="B9" s="50" t="s">
        <v>4</v>
      </c>
      <c r="C9" s="50" t="s">
        <v>5</v>
      </c>
      <c r="D9" s="53" t="s">
        <v>6</v>
      </c>
      <c r="E9" s="50" t="s">
        <v>7</v>
      </c>
      <c r="F9" s="54" t="s">
        <v>8</v>
      </c>
      <c r="G9" s="54" t="s">
        <v>9</v>
      </c>
      <c r="H9" s="50" t="s">
        <v>10</v>
      </c>
    </row>
    <row r="10" spans="1:8" ht="30.75" customHeight="1">
      <c r="A10" s="50"/>
      <c r="B10" s="50"/>
      <c r="C10" s="50"/>
      <c r="D10" s="53"/>
      <c r="E10" s="50"/>
      <c r="F10" s="54"/>
      <c r="G10" s="54"/>
      <c r="H10" s="50"/>
    </row>
    <row r="11" spans="1:8" ht="11.25">
      <c r="A11" s="20">
        <v>1</v>
      </c>
      <c r="B11" s="20">
        <v>2</v>
      </c>
      <c r="C11" s="20">
        <v>3</v>
      </c>
      <c r="D11" s="21">
        <v>4</v>
      </c>
      <c r="E11" s="22" t="s">
        <v>11</v>
      </c>
      <c r="F11" s="23">
        <v>5</v>
      </c>
      <c r="G11" s="24">
        <v>6</v>
      </c>
      <c r="H11" s="25">
        <v>7</v>
      </c>
    </row>
    <row r="12" spans="1:8" ht="12.75">
      <c r="A12" s="26" t="s">
        <v>12</v>
      </c>
      <c r="B12" s="26" t="s">
        <v>13</v>
      </c>
      <c r="C12" s="26" t="s">
        <v>14</v>
      </c>
      <c r="D12" s="27" t="s">
        <v>15</v>
      </c>
      <c r="E12" s="28" t="s">
        <v>16</v>
      </c>
      <c r="F12" s="29">
        <f>F13+F20+F25+F27+F35+F38+F44+F46+F49+F55</f>
        <v>70924.95</v>
      </c>
      <c r="G12" s="29">
        <f>G13+G20+G25+G27+G35+G38+G44+G55+G46+G49</f>
        <v>60541.551600000006</v>
      </c>
      <c r="H12" s="2">
        <f aca="true" t="shared" si="0" ref="H12:H46">G12/F12</f>
        <v>0.8536002013395851</v>
      </c>
    </row>
    <row r="13" spans="1:8" ht="12.75">
      <c r="A13" s="26" t="s">
        <v>17</v>
      </c>
      <c r="B13" s="26" t="s">
        <v>13</v>
      </c>
      <c r="C13" s="26" t="s">
        <v>14</v>
      </c>
      <c r="D13" s="27" t="s">
        <v>18</v>
      </c>
      <c r="E13" s="28" t="s">
        <v>19</v>
      </c>
      <c r="F13" s="29">
        <f>F14</f>
        <v>38355</v>
      </c>
      <c r="G13" s="29">
        <f>G14</f>
        <v>28626.036740000003</v>
      </c>
      <c r="H13" s="2">
        <f t="shared" si="0"/>
        <v>0.7463443290314171</v>
      </c>
    </row>
    <row r="14" spans="1:8" ht="12.75">
      <c r="A14" s="26" t="s">
        <v>20</v>
      </c>
      <c r="B14" s="26" t="s">
        <v>13</v>
      </c>
      <c r="C14" s="26">
        <v>110</v>
      </c>
      <c r="D14" s="27" t="s">
        <v>21</v>
      </c>
      <c r="E14" s="28" t="s">
        <v>22</v>
      </c>
      <c r="F14" s="29">
        <f>F15+F16+F17+F18+F19</f>
        <v>38355</v>
      </c>
      <c r="G14" s="29">
        <f>G15+G16+G17+G18+G19</f>
        <v>28626.036740000003</v>
      </c>
      <c r="H14" s="2">
        <f t="shared" si="0"/>
        <v>0.7463443290314171</v>
      </c>
    </row>
    <row r="15" spans="1:8" ht="70.5" customHeight="1">
      <c r="A15" s="26" t="s">
        <v>23</v>
      </c>
      <c r="B15" s="26" t="s">
        <v>24</v>
      </c>
      <c r="C15" s="26">
        <v>110</v>
      </c>
      <c r="D15" s="27" t="s">
        <v>25</v>
      </c>
      <c r="E15" s="28" t="s">
        <v>26</v>
      </c>
      <c r="F15" s="29">
        <v>31681</v>
      </c>
      <c r="G15" s="29">
        <v>22991.73165</v>
      </c>
      <c r="H15" s="2">
        <f t="shared" si="0"/>
        <v>0.7257261970897384</v>
      </c>
    </row>
    <row r="16" spans="1:8" ht="92.25" customHeight="1">
      <c r="A16" s="26" t="s">
        <v>27</v>
      </c>
      <c r="B16" s="26" t="s">
        <v>28</v>
      </c>
      <c r="C16" s="26">
        <v>110</v>
      </c>
      <c r="D16" s="27" t="s">
        <v>29</v>
      </c>
      <c r="E16" s="28" t="s">
        <v>30</v>
      </c>
      <c r="F16" s="29">
        <v>10</v>
      </c>
      <c r="G16" s="29">
        <v>0</v>
      </c>
      <c r="H16" s="2">
        <f t="shared" si="0"/>
        <v>0</v>
      </c>
    </row>
    <row r="17" spans="1:8" ht="44.25" customHeight="1">
      <c r="A17" s="26" t="s">
        <v>31</v>
      </c>
      <c r="B17" s="26" t="s">
        <v>28</v>
      </c>
      <c r="C17" s="26">
        <v>110</v>
      </c>
      <c r="D17" s="27" t="s">
        <v>32</v>
      </c>
      <c r="E17" s="28" t="s">
        <v>33</v>
      </c>
      <c r="F17" s="30">
        <v>51</v>
      </c>
      <c r="G17" s="30">
        <v>57.47258</v>
      </c>
      <c r="H17" s="5">
        <f t="shared" si="0"/>
        <v>1.1269133333333334</v>
      </c>
    </row>
    <row r="18" spans="1:33" ht="90" customHeight="1">
      <c r="A18" s="26" t="s">
        <v>179</v>
      </c>
      <c r="B18" s="26" t="s">
        <v>28</v>
      </c>
      <c r="C18" s="26">
        <v>110</v>
      </c>
      <c r="D18" s="31" t="s">
        <v>180</v>
      </c>
      <c r="E18" s="32"/>
      <c r="F18" s="33">
        <v>1</v>
      </c>
      <c r="G18" s="34">
        <v>0</v>
      </c>
      <c r="H18" s="7">
        <f t="shared" si="0"/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90" customHeight="1">
      <c r="A19" s="26" t="s">
        <v>181</v>
      </c>
      <c r="B19" s="26" t="s">
        <v>28</v>
      </c>
      <c r="C19" s="26">
        <v>110</v>
      </c>
      <c r="D19" s="36" t="s">
        <v>182</v>
      </c>
      <c r="E19" s="37"/>
      <c r="F19" s="33">
        <v>6612</v>
      </c>
      <c r="G19" s="34">
        <v>5576.83251</v>
      </c>
      <c r="H19" s="7">
        <f t="shared" si="0"/>
        <v>0.8434410934664247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8" ht="30.75" customHeight="1">
      <c r="A20" s="26" t="s">
        <v>34</v>
      </c>
      <c r="B20" s="26" t="s">
        <v>13</v>
      </c>
      <c r="C20" s="26" t="s">
        <v>14</v>
      </c>
      <c r="D20" s="8" t="s">
        <v>35</v>
      </c>
      <c r="E20" s="28"/>
      <c r="F20" s="38">
        <f>SUM(F21:F24)</f>
        <v>269.95</v>
      </c>
      <c r="G20" s="38">
        <f>SUM(G21:G24)</f>
        <v>311.51119000000006</v>
      </c>
      <c r="H20" s="6">
        <f t="shared" si="0"/>
        <v>1.1539588442304134</v>
      </c>
    </row>
    <row r="21" spans="1:8" ht="55.5" customHeight="1">
      <c r="A21" s="26" t="s">
        <v>36</v>
      </c>
      <c r="B21" s="26" t="s">
        <v>13</v>
      </c>
      <c r="C21" s="26" t="s">
        <v>14</v>
      </c>
      <c r="D21" s="8" t="s">
        <v>37</v>
      </c>
      <c r="E21" s="28"/>
      <c r="F21" s="29">
        <v>122.05</v>
      </c>
      <c r="G21" s="29">
        <v>156.16273</v>
      </c>
      <c r="H21" s="2">
        <f t="shared" si="0"/>
        <v>1.279497992625973</v>
      </c>
    </row>
    <row r="22" spans="1:8" ht="65.25" customHeight="1">
      <c r="A22" s="26" t="s">
        <v>38</v>
      </c>
      <c r="B22" s="26" t="s">
        <v>13</v>
      </c>
      <c r="C22" s="26" t="s">
        <v>14</v>
      </c>
      <c r="D22" s="8" t="s">
        <v>39</v>
      </c>
      <c r="E22" s="28"/>
      <c r="F22" s="29">
        <v>0.68</v>
      </c>
      <c r="G22" s="29">
        <v>0.84357</v>
      </c>
      <c r="H22" s="2">
        <f t="shared" si="0"/>
        <v>1.2405441176470589</v>
      </c>
    </row>
    <row r="23" spans="1:8" ht="57" customHeight="1">
      <c r="A23" s="26" t="s">
        <v>40</v>
      </c>
      <c r="B23" s="26" t="s">
        <v>13</v>
      </c>
      <c r="C23" s="26" t="s">
        <v>14</v>
      </c>
      <c r="D23" s="8" t="s">
        <v>41</v>
      </c>
      <c r="E23" s="28"/>
      <c r="F23" s="29">
        <v>162.53</v>
      </c>
      <c r="G23" s="29">
        <v>172.42128</v>
      </c>
      <c r="H23" s="2">
        <f t="shared" si="0"/>
        <v>1.0608581800283023</v>
      </c>
    </row>
    <row r="24" spans="1:8" ht="60" customHeight="1">
      <c r="A24" s="26" t="s">
        <v>42</v>
      </c>
      <c r="B24" s="26" t="s">
        <v>13</v>
      </c>
      <c r="C24" s="26" t="s">
        <v>14</v>
      </c>
      <c r="D24" s="8" t="s">
        <v>43</v>
      </c>
      <c r="E24" s="28"/>
      <c r="F24" s="29">
        <v>-15.31</v>
      </c>
      <c r="G24" s="29">
        <v>-17.91639</v>
      </c>
      <c r="H24" s="2">
        <f t="shared" si="0"/>
        <v>1.170241018941868</v>
      </c>
    </row>
    <row r="25" spans="1:8" ht="12.75">
      <c r="A25" s="26" t="s">
        <v>44</v>
      </c>
      <c r="B25" s="26" t="s">
        <v>13</v>
      </c>
      <c r="C25" s="26" t="s">
        <v>14</v>
      </c>
      <c r="D25" s="27" t="s">
        <v>45</v>
      </c>
      <c r="E25" s="28" t="s">
        <v>46</v>
      </c>
      <c r="F25" s="29">
        <f>F26</f>
        <v>25258</v>
      </c>
      <c r="G25" s="29">
        <f>G26</f>
        <v>25257.929</v>
      </c>
      <c r="H25" s="2">
        <f t="shared" si="0"/>
        <v>0.9999971890094228</v>
      </c>
    </row>
    <row r="26" spans="1:8" ht="12.75">
      <c r="A26" s="26" t="s">
        <v>47</v>
      </c>
      <c r="B26" s="26" t="s">
        <v>28</v>
      </c>
      <c r="C26" s="26">
        <v>110</v>
      </c>
      <c r="D26" s="27" t="s">
        <v>48</v>
      </c>
      <c r="E26" s="28" t="s">
        <v>49</v>
      </c>
      <c r="F26" s="29">
        <v>25258</v>
      </c>
      <c r="G26" s="29">
        <v>25257.929</v>
      </c>
      <c r="H26" s="2">
        <f>G26/F26</f>
        <v>0.9999971890094228</v>
      </c>
    </row>
    <row r="27" spans="1:8" ht="12.75">
      <c r="A27" s="26" t="s">
        <v>50</v>
      </c>
      <c r="B27" s="26" t="s">
        <v>13</v>
      </c>
      <c r="C27" s="26" t="s">
        <v>14</v>
      </c>
      <c r="D27" s="27" t="s">
        <v>51</v>
      </c>
      <c r="E27" s="28" t="s">
        <v>52</v>
      </c>
      <c r="F27" s="29">
        <f>F28+F30</f>
        <v>1272</v>
      </c>
      <c r="G27" s="29">
        <f>G28+G30</f>
        <v>1445.57544</v>
      </c>
      <c r="H27" s="2">
        <f t="shared" si="0"/>
        <v>1.136458679245283</v>
      </c>
    </row>
    <row r="28" spans="1:8" ht="12.75">
      <c r="A28" s="26" t="s">
        <v>53</v>
      </c>
      <c r="B28" s="26" t="s">
        <v>13</v>
      </c>
      <c r="C28" s="26">
        <v>110</v>
      </c>
      <c r="D28" s="27" t="s">
        <v>54</v>
      </c>
      <c r="E28" s="28" t="s">
        <v>55</v>
      </c>
      <c r="F28" s="29">
        <f>F29</f>
        <v>491</v>
      </c>
      <c r="G28" s="29">
        <f>G29</f>
        <v>646.75351</v>
      </c>
      <c r="H28" s="2">
        <f t="shared" si="0"/>
        <v>1.3172169246435845</v>
      </c>
    </row>
    <row r="29" spans="1:8" ht="42.75" customHeight="1">
      <c r="A29" s="26" t="s">
        <v>56</v>
      </c>
      <c r="B29" s="26" t="s">
        <v>28</v>
      </c>
      <c r="C29" s="26">
        <v>110</v>
      </c>
      <c r="D29" s="27" t="s">
        <v>57</v>
      </c>
      <c r="E29" s="28" t="s">
        <v>58</v>
      </c>
      <c r="F29" s="29">
        <v>491</v>
      </c>
      <c r="G29" s="29">
        <v>646.75351</v>
      </c>
      <c r="H29" s="2">
        <f t="shared" si="0"/>
        <v>1.3172169246435845</v>
      </c>
    </row>
    <row r="30" spans="1:8" ht="12.75">
      <c r="A30" s="26" t="s">
        <v>59</v>
      </c>
      <c r="B30" s="26" t="s">
        <v>13</v>
      </c>
      <c r="C30" s="26">
        <v>110</v>
      </c>
      <c r="D30" s="27" t="s">
        <v>60</v>
      </c>
      <c r="E30" s="28" t="s">
        <v>61</v>
      </c>
      <c r="F30" s="29">
        <f>F31+F33</f>
        <v>781</v>
      </c>
      <c r="G30" s="39">
        <f>G31+G33</f>
        <v>798.8219300000001</v>
      </c>
      <c r="H30" s="2">
        <f t="shared" si="0"/>
        <v>1.0228193725992318</v>
      </c>
    </row>
    <row r="31" spans="1:8" ht="12.75">
      <c r="A31" s="26" t="s">
        <v>62</v>
      </c>
      <c r="B31" s="26" t="s">
        <v>13</v>
      </c>
      <c r="C31" s="26">
        <v>110</v>
      </c>
      <c r="D31" s="27" t="s">
        <v>63</v>
      </c>
      <c r="E31" s="28" t="s">
        <v>64</v>
      </c>
      <c r="F31" s="29">
        <f>F32</f>
        <v>721</v>
      </c>
      <c r="G31" s="29">
        <f>G32</f>
        <v>736.70051</v>
      </c>
      <c r="H31" s="2">
        <f t="shared" si="0"/>
        <v>1.0217760194174756</v>
      </c>
    </row>
    <row r="32" spans="1:8" ht="27.75" customHeight="1">
      <c r="A32" s="26" t="s">
        <v>65</v>
      </c>
      <c r="B32" s="26" t="s">
        <v>28</v>
      </c>
      <c r="C32" s="26">
        <v>110</v>
      </c>
      <c r="D32" s="27" t="s">
        <v>66</v>
      </c>
      <c r="E32" s="28" t="s">
        <v>67</v>
      </c>
      <c r="F32" s="29">
        <v>721</v>
      </c>
      <c r="G32" s="29">
        <v>736.70051</v>
      </c>
      <c r="H32" s="2">
        <f t="shared" si="0"/>
        <v>1.0217760194174756</v>
      </c>
    </row>
    <row r="33" spans="1:8" ht="12.75">
      <c r="A33" s="26" t="s">
        <v>68</v>
      </c>
      <c r="B33" s="26" t="s">
        <v>13</v>
      </c>
      <c r="C33" s="26">
        <v>110</v>
      </c>
      <c r="D33" s="27" t="s">
        <v>69</v>
      </c>
      <c r="E33" s="28" t="s">
        <v>70</v>
      </c>
      <c r="F33" s="29">
        <f>F34</f>
        <v>60</v>
      </c>
      <c r="G33" s="29">
        <f>G34</f>
        <v>62.12142</v>
      </c>
      <c r="H33" s="2">
        <f t="shared" si="0"/>
        <v>1.035357</v>
      </c>
    </row>
    <row r="34" spans="1:8" ht="28.5" customHeight="1">
      <c r="A34" s="26" t="s">
        <v>71</v>
      </c>
      <c r="B34" s="26" t="s">
        <v>28</v>
      </c>
      <c r="C34" s="26">
        <v>110</v>
      </c>
      <c r="D34" s="27" t="s">
        <v>72</v>
      </c>
      <c r="E34" s="28" t="s">
        <v>73</v>
      </c>
      <c r="F34" s="29">
        <v>60</v>
      </c>
      <c r="G34" s="29">
        <v>62.12142</v>
      </c>
      <c r="H34" s="2">
        <f t="shared" si="0"/>
        <v>1.035357</v>
      </c>
    </row>
    <row r="35" spans="1:8" ht="12.75">
      <c r="A35" s="26" t="s">
        <v>74</v>
      </c>
      <c r="B35" s="26" t="s">
        <v>13</v>
      </c>
      <c r="C35" s="26" t="s">
        <v>14</v>
      </c>
      <c r="D35" s="27" t="s">
        <v>75</v>
      </c>
      <c r="E35" s="28" t="s">
        <v>76</v>
      </c>
      <c r="F35" s="29">
        <f>F36</f>
        <v>120</v>
      </c>
      <c r="G35" s="29">
        <f>G36</f>
        <v>40.1</v>
      </c>
      <c r="H35" s="2">
        <f t="shared" si="0"/>
        <v>0.33416666666666667</v>
      </c>
    </row>
    <row r="36" spans="1:8" ht="42" customHeight="1">
      <c r="A36" s="26" t="s">
        <v>77</v>
      </c>
      <c r="B36" s="26" t="s">
        <v>13</v>
      </c>
      <c r="C36" s="26">
        <v>110</v>
      </c>
      <c r="D36" s="27" t="s">
        <v>78</v>
      </c>
      <c r="E36" s="28" t="s">
        <v>79</v>
      </c>
      <c r="F36" s="29">
        <f>F37</f>
        <v>120</v>
      </c>
      <c r="G36" s="29">
        <f>G37</f>
        <v>40.1</v>
      </c>
      <c r="H36" s="2">
        <f t="shared" si="0"/>
        <v>0.33416666666666667</v>
      </c>
    </row>
    <row r="37" spans="1:8" ht="57.75" customHeight="1">
      <c r="A37" s="26" t="s">
        <v>80</v>
      </c>
      <c r="B37" s="26" t="s">
        <v>24</v>
      </c>
      <c r="C37" s="26">
        <v>110</v>
      </c>
      <c r="D37" s="3" t="s">
        <v>81</v>
      </c>
      <c r="E37" s="28" t="s">
        <v>82</v>
      </c>
      <c r="F37" s="29">
        <v>120</v>
      </c>
      <c r="G37" s="29">
        <v>40.1</v>
      </c>
      <c r="H37" s="2">
        <f t="shared" si="0"/>
        <v>0.33416666666666667</v>
      </c>
    </row>
    <row r="38" spans="1:8" ht="39.75" customHeight="1">
      <c r="A38" s="26" t="s">
        <v>83</v>
      </c>
      <c r="B38" s="26" t="s">
        <v>13</v>
      </c>
      <c r="C38" s="26" t="s">
        <v>14</v>
      </c>
      <c r="D38" s="27" t="s">
        <v>84</v>
      </c>
      <c r="E38" s="28" t="s">
        <v>85</v>
      </c>
      <c r="F38" s="29">
        <f>F39</f>
        <v>4850</v>
      </c>
      <c r="G38" s="29">
        <f>G39</f>
        <v>4529.95278</v>
      </c>
      <c r="H38" s="2">
        <f t="shared" si="0"/>
        <v>0.9340108824742267</v>
      </c>
    </row>
    <row r="39" spans="1:8" ht="68.25" customHeight="1">
      <c r="A39" s="26" t="s">
        <v>86</v>
      </c>
      <c r="B39" s="26" t="s">
        <v>13</v>
      </c>
      <c r="C39" s="26">
        <v>120</v>
      </c>
      <c r="D39" s="27" t="s">
        <v>87</v>
      </c>
      <c r="E39" s="28" t="s">
        <v>88</v>
      </c>
      <c r="F39" s="29">
        <f>F40+F42+F41+F43</f>
        <v>4850</v>
      </c>
      <c r="G39" s="29">
        <f>G40+G42+G41+G43</f>
        <v>4529.95278</v>
      </c>
      <c r="H39" s="2">
        <f t="shared" si="0"/>
        <v>0.9340108824742267</v>
      </c>
    </row>
    <row r="40" spans="1:8" ht="68.25" customHeight="1">
      <c r="A40" s="26" t="s">
        <v>89</v>
      </c>
      <c r="B40" s="26" t="s">
        <v>13</v>
      </c>
      <c r="C40" s="26">
        <v>120</v>
      </c>
      <c r="D40" s="27" t="s">
        <v>90</v>
      </c>
      <c r="E40" s="28" t="s">
        <v>91</v>
      </c>
      <c r="F40" s="29">
        <v>3000</v>
      </c>
      <c r="G40" s="29">
        <v>2948.49395</v>
      </c>
      <c r="H40" s="2">
        <f t="shared" si="0"/>
        <v>0.9828313166666667</v>
      </c>
    </row>
    <row r="41" spans="1:8" ht="66" customHeight="1">
      <c r="A41" s="26" t="s">
        <v>92</v>
      </c>
      <c r="B41" s="26" t="s">
        <v>13</v>
      </c>
      <c r="C41" s="26">
        <v>120</v>
      </c>
      <c r="D41" s="40" t="s">
        <v>93</v>
      </c>
      <c r="E41" s="28"/>
      <c r="F41" s="29">
        <v>200</v>
      </c>
      <c r="G41" s="29">
        <v>0</v>
      </c>
      <c r="H41" s="2">
        <f t="shared" si="0"/>
        <v>0</v>
      </c>
    </row>
    <row r="42" spans="1:8" ht="52.5" customHeight="1">
      <c r="A42" s="26" t="s">
        <v>94</v>
      </c>
      <c r="B42" s="26" t="s">
        <v>13</v>
      </c>
      <c r="C42" s="26">
        <v>120</v>
      </c>
      <c r="D42" s="41" t="s">
        <v>95</v>
      </c>
      <c r="E42" s="28"/>
      <c r="F42" s="29">
        <v>1550</v>
      </c>
      <c r="G42" s="29">
        <v>1548.48792</v>
      </c>
      <c r="H42" s="2">
        <f t="shared" si="0"/>
        <v>0.999024464516129</v>
      </c>
    </row>
    <row r="43" spans="1:8" ht="69" customHeight="1">
      <c r="A43" s="26" t="s">
        <v>170</v>
      </c>
      <c r="B43" s="26" t="s">
        <v>13</v>
      </c>
      <c r="C43" s="26">
        <v>120</v>
      </c>
      <c r="D43" s="42" t="s">
        <v>169</v>
      </c>
      <c r="E43" s="28"/>
      <c r="F43" s="29">
        <v>100</v>
      </c>
      <c r="G43" s="29">
        <v>32.97091</v>
      </c>
      <c r="H43" s="2">
        <f t="shared" si="0"/>
        <v>0.32970910000000003</v>
      </c>
    </row>
    <row r="44" spans="1:8" ht="33" customHeight="1">
      <c r="A44" s="26" t="s">
        <v>96</v>
      </c>
      <c r="B44" s="26" t="s">
        <v>13</v>
      </c>
      <c r="C44" s="26" t="s">
        <v>14</v>
      </c>
      <c r="D44" s="27" t="s">
        <v>97</v>
      </c>
      <c r="E44" s="28" t="s">
        <v>98</v>
      </c>
      <c r="F44" s="29">
        <f>F45</f>
        <v>50</v>
      </c>
      <c r="G44" s="29">
        <f>G45</f>
        <v>14.3</v>
      </c>
      <c r="H44" s="2">
        <f t="shared" si="0"/>
        <v>0.28600000000000003</v>
      </c>
    </row>
    <row r="45" spans="1:8" ht="27.75" customHeight="1">
      <c r="A45" s="26" t="s">
        <v>99</v>
      </c>
      <c r="B45" s="26" t="s">
        <v>13</v>
      </c>
      <c r="C45" s="26">
        <v>130</v>
      </c>
      <c r="D45" s="41" t="s">
        <v>100</v>
      </c>
      <c r="E45" s="28" t="s">
        <v>101</v>
      </c>
      <c r="F45" s="29">
        <v>50</v>
      </c>
      <c r="G45" s="29">
        <v>14.3</v>
      </c>
      <c r="H45" s="2">
        <f t="shared" si="0"/>
        <v>0.28600000000000003</v>
      </c>
    </row>
    <row r="46" spans="1:8" ht="28.5" customHeight="1">
      <c r="A46" s="26" t="s">
        <v>102</v>
      </c>
      <c r="B46" s="26" t="s">
        <v>13</v>
      </c>
      <c r="C46" s="26" t="s">
        <v>14</v>
      </c>
      <c r="D46" s="43" t="s">
        <v>103</v>
      </c>
      <c r="E46" s="28"/>
      <c r="F46" s="29">
        <f>F48+F47</f>
        <v>150</v>
      </c>
      <c r="G46" s="29">
        <f>G48+G47</f>
        <v>158.2065</v>
      </c>
      <c r="H46" s="2">
        <f t="shared" si="0"/>
        <v>1.05471</v>
      </c>
    </row>
    <row r="47" spans="1:8" ht="84" customHeight="1">
      <c r="A47" s="26" t="s">
        <v>104</v>
      </c>
      <c r="B47" s="26" t="s">
        <v>13</v>
      </c>
      <c r="C47" s="26">
        <v>410</v>
      </c>
      <c r="D47" s="43" t="s">
        <v>105</v>
      </c>
      <c r="E47" s="28"/>
      <c r="F47" s="29">
        <v>0</v>
      </c>
      <c r="G47" s="29">
        <v>0</v>
      </c>
      <c r="H47" s="2">
        <v>0</v>
      </c>
    </row>
    <row r="48" spans="1:8" ht="45.75" customHeight="1">
      <c r="A48" s="26" t="s">
        <v>106</v>
      </c>
      <c r="B48" s="26" t="s">
        <v>13</v>
      </c>
      <c r="C48" s="26">
        <v>430</v>
      </c>
      <c r="D48" s="43" t="s">
        <v>107</v>
      </c>
      <c r="E48" s="28"/>
      <c r="F48" s="29">
        <v>150</v>
      </c>
      <c r="G48" s="29">
        <v>158.2065</v>
      </c>
      <c r="H48" s="2">
        <f aca="true" t="shared" si="1" ref="H48:H79">G48/F48</f>
        <v>1.05471</v>
      </c>
    </row>
    <row r="49" spans="1:8" ht="12.75">
      <c r="A49" s="26" t="s">
        <v>108</v>
      </c>
      <c r="B49" s="26" t="s">
        <v>13</v>
      </c>
      <c r="C49" s="26" t="s">
        <v>14</v>
      </c>
      <c r="D49" s="43" t="s">
        <v>109</v>
      </c>
      <c r="E49" s="28"/>
      <c r="F49" s="29">
        <f>F54+F50+F51+F53+F52</f>
        <v>500</v>
      </c>
      <c r="G49" s="29">
        <f>G54+G50+G51+G53+G52</f>
        <v>157.93995</v>
      </c>
      <c r="H49" s="2">
        <f t="shared" si="1"/>
        <v>0.31587990000000005</v>
      </c>
    </row>
    <row r="50" spans="1:8" ht="63.75">
      <c r="A50" s="26" t="s">
        <v>174</v>
      </c>
      <c r="B50" s="26" t="s">
        <v>13</v>
      </c>
      <c r="C50" s="26">
        <v>140</v>
      </c>
      <c r="D50" s="8" t="s">
        <v>171</v>
      </c>
      <c r="E50" s="28"/>
      <c r="F50" s="29">
        <v>100</v>
      </c>
      <c r="G50" s="29">
        <v>10.16065</v>
      </c>
      <c r="H50" s="2">
        <f t="shared" si="1"/>
        <v>0.1016065</v>
      </c>
    </row>
    <row r="51" spans="1:8" ht="74.25" customHeight="1">
      <c r="A51" s="26" t="s">
        <v>175</v>
      </c>
      <c r="B51" s="26" t="s">
        <v>13</v>
      </c>
      <c r="C51" s="26">
        <v>140</v>
      </c>
      <c r="D51" s="8" t="s">
        <v>172</v>
      </c>
      <c r="E51" s="28"/>
      <c r="F51" s="29">
        <v>250</v>
      </c>
      <c r="G51" s="29">
        <v>146.7793</v>
      </c>
      <c r="H51" s="2">
        <f t="shared" si="1"/>
        <v>0.5871172</v>
      </c>
    </row>
    <row r="52" spans="1:8" ht="89.25">
      <c r="A52" s="26" t="s">
        <v>184</v>
      </c>
      <c r="B52" s="26" t="s">
        <v>13</v>
      </c>
      <c r="C52" s="26">
        <v>140</v>
      </c>
      <c r="D52" s="44" t="s">
        <v>185</v>
      </c>
      <c r="E52" s="28"/>
      <c r="F52" s="29">
        <v>90</v>
      </c>
      <c r="G52" s="29">
        <v>0</v>
      </c>
      <c r="H52" s="2">
        <f t="shared" si="1"/>
        <v>0</v>
      </c>
    </row>
    <row r="53" spans="1:8" ht="48" customHeight="1">
      <c r="A53" s="26" t="s">
        <v>176</v>
      </c>
      <c r="B53" s="26" t="s">
        <v>13</v>
      </c>
      <c r="C53" s="26">
        <v>140</v>
      </c>
      <c r="D53" s="8" t="s">
        <v>173</v>
      </c>
      <c r="E53" s="28"/>
      <c r="F53" s="29">
        <v>50</v>
      </c>
      <c r="G53" s="29">
        <v>0</v>
      </c>
      <c r="H53" s="2">
        <f t="shared" si="1"/>
        <v>0</v>
      </c>
    </row>
    <row r="54" spans="1:8" ht="51">
      <c r="A54" s="26" t="s">
        <v>177</v>
      </c>
      <c r="B54" s="26" t="s">
        <v>13</v>
      </c>
      <c r="C54" s="26">
        <v>140</v>
      </c>
      <c r="D54" s="8" t="s">
        <v>183</v>
      </c>
      <c r="E54" s="28"/>
      <c r="F54" s="29">
        <v>10</v>
      </c>
      <c r="G54" s="29">
        <v>1</v>
      </c>
      <c r="H54" s="2">
        <f t="shared" si="1"/>
        <v>0.1</v>
      </c>
    </row>
    <row r="55" spans="1:8" ht="12.75">
      <c r="A55" s="26" t="s">
        <v>110</v>
      </c>
      <c r="B55" s="26" t="s">
        <v>13</v>
      </c>
      <c r="C55" s="26" t="s">
        <v>14</v>
      </c>
      <c r="D55" s="27" t="s">
        <v>111</v>
      </c>
      <c r="E55" s="28" t="s">
        <v>112</v>
      </c>
      <c r="F55" s="29">
        <f>F56+F57</f>
        <v>100</v>
      </c>
      <c r="G55" s="29">
        <f>G56+G57</f>
        <v>0</v>
      </c>
      <c r="H55" s="2">
        <v>0</v>
      </c>
    </row>
    <row r="56" spans="1:8" ht="26.25" customHeight="1">
      <c r="A56" s="26" t="s">
        <v>113</v>
      </c>
      <c r="B56" s="26" t="s">
        <v>13</v>
      </c>
      <c r="C56" s="26">
        <v>180</v>
      </c>
      <c r="D56" s="8" t="s">
        <v>114</v>
      </c>
      <c r="E56" s="28"/>
      <c r="F56" s="29">
        <v>0</v>
      </c>
      <c r="G56" s="29">
        <v>0</v>
      </c>
      <c r="H56" s="2">
        <v>0</v>
      </c>
    </row>
    <row r="57" spans="1:8" ht="12.75">
      <c r="A57" s="26" t="s">
        <v>115</v>
      </c>
      <c r="B57" s="26" t="s">
        <v>13</v>
      </c>
      <c r="C57" s="26">
        <v>180</v>
      </c>
      <c r="D57" s="27" t="s">
        <v>116</v>
      </c>
      <c r="E57" s="28"/>
      <c r="F57" s="29">
        <v>100</v>
      </c>
      <c r="G57" s="29"/>
      <c r="H57" s="2">
        <v>0</v>
      </c>
    </row>
    <row r="58" spans="1:8" ht="12.75">
      <c r="A58" s="26" t="s">
        <v>117</v>
      </c>
      <c r="B58" s="26" t="s">
        <v>13</v>
      </c>
      <c r="C58" s="26" t="s">
        <v>14</v>
      </c>
      <c r="D58" s="27" t="s">
        <v>118</v>
      </c>
      <c r="E58" s="28" t="s">
        <v>119</v>
      </c>
      <c r="F58" s="29">
        <f>F59</f>
        <v>19251.504</v>
      </c>
      <c r="G58" s="29">
        <f>G59</f>
        <v>18925.97016</v>
      </c>
      <c r="H58" s="2">
        <f t="shared" si="1"/>
        <v>0.9830904723080337</v>
      </c>
    </row>
    <row r="59" spans="1:8" ht="58.5" customHeight="1">
      <c r="A59" s="26" t="s">
        <v>120</v>
      </c>
      <c r="B59" s="26" t="s">
        <v>13</v>
      </c>
      <c r="C59" s="26" t="s">
        <v>14</v>
      </c>
      <c r="D59" s="27" t="s">
        <v>121</v>
      </c>
      <c r="E59" s="28" t="s">
        <v>122</v>
      </c>
      <c r="F59" s="29">
        <f>F60+F64+F66+F75</f>
        <v>19251.504</v>
      </c>
      <c r="G59" s="29">
        <f>G60+G64+G66+G75</f>
        <v>18925.97016</v>
      </c>
      <c r="H59" s="2">
        <f t="shared" si="1"/>
        <v>0.9830904723080337</v>
      </c>
    </row>
    <row r="60" spans="1:8" ht="26.25" customHeight="1">
      <c r="A60" s="26" t="s">
        <v>123</v>
      </c>
      <c r="B60" s="26" t="s">
        <v>13</v>
      </c>
      <c r="C60" s="26">
        <v>150</v>
      </c>
      <c r="D60" s="27" t="s">
        <v>124</v>
      </c>
      <c r="E60" s="28" t="s">
        <v>125</v>
      </c>
      <c r="F60" s="29">
        <f>F61</f>
        <v>1391</v>
      </c>
      <c r="G60" s="29">
        <f>G61</f>
        <v>1391</v>
      </c>
      <c r="H60" s="2">
        <f t="shared" si="1"/>
        <v>1</v>
      </c>
    </row>
    <row r="61" spans="1:8" ht="12.75">
      <c r="A61" s="26" t="s">
        <v>126</v>
      </c>
      <c r="B61" s="26" t="s">
        <v>13</v>
      </c>
      <c r="C61" s="26">
        <v>150</v>
      </c>
      <c r="D61" s="27" t="s">
        <v>127</v>
      </c>
      <c r="E61" s="28" t="s">
        <v>128</v>
      </c>
      <c r="F61" s="29">
        <f>F62+F63</f>
        <v>1391</v>
      </c>
      <c r="G61" s="29">
        <f>G62+G63</f>
        <v>1391</v>
      </c>
      <c r="H61" s="2">
        <f t="shared" si="1"/>
        <v>1</v>
      </c>
    </row>
    <row r="62" spans="1:8" ht="27" customHeight="1">
      <c r="A62" s="26" t="s">
        <v>129</v>
      </c>
      <c r="B62" s="26" t="s">
        <v>13</v>
      </c>
      <c r="C62" s="26">
        <v>150</v>
      </c>
      <c r="D62" s="27" t="s">
        <v>130</v>
      </c>
      <c r="E62" s="28" t="s">
        <v>131</v>
      </c>
      <c r="F62" s="29">
        <v>1391</v>
      </c>
      <c r="G62" s="29">
        <v>1391</v>
      </c>
      <c r="H62" s="2">
        <f t="shared" si="1"/>
        <v>1</v>
      </c>
    </row>
    <row r="63" spans="1:8" ht="27" customHeight="1">
      <c r="A63" s="26" t="s">
        <v>178</v>
      </c>
      <c r="B63" s="26" t="s">
        <v>13</v>
      </c>
      <c r="C63" s="26">
        <v>150</v>
      </c>
      <c r="D63" s="27" t="s">
        <v>130</v>
      </c>
      <c r="E63" s="28" t="s">
        <v>131</v>
      </c>
      <c r="F63" s="29">
        <v>0</v>
      </c>
      <c r="G63" s="29">
        <v>0</v>
      </c>
      <c r="H63" s="2">
        <v>0</v>
      </c>
    </row>
    <row r="64" spans="1:8" ht="25.5" customHeight="1">
      <c r="A64" s="26" t="s">
        <v>132</v>
      </c>
      <c r="B64" s="26" t="s">
        <v>13</v>
      </c>
      <c r="C64" s="26">
        <v>150</v>
      </c>
      <c r="D64" s="27" t="s">
        <v>133</v>
      </c>
      <c r="E64" s="28" t="s">
        <v>134</v>
      </c>
      <c r="F64" s="29">
        <f>F65</f>
        <v>2747.02</v>
      </c>
      <c r="G64" s="29">
        <f>G65</f>
        <v>2484.93069</v>
      </c>
      <c r="H64" s="2">
        <f t="shared" si="1"/>
        <v>0.904591408144098</v>
      </c>
    </row>
    <row r="65" spans="1:8" ht="12.75">
      <c r="A65" s="26" t="s">
        <v>135</v>
      </c>
      <c r="B65" s="26" t="s">
        <v>13</v>
      </c>
      <c r="C65" s="26">
        <v>150</v>
      </c>
      <c r="D65" s="27" t="s">
        <v>136</v>
      </c>
      <c r="E65" s="28" t="s">
        <v>137</v>
      </c>
      <c r="F65" s="29">
        <v>2747.02</v>
      </c>
      <c r="G65" s="29">
        <v>2484.93069</v>
      </c>
      <c r="H65" s="2">
        <f t="shared" si="1"/>
        <v>0.904591408144098</v>
      </c>
    </row>
    <row r="66" spans="1:8" ht="29.25" customHeight="1">
      <c r="A66" s="26" t="s">
        <v>138</v>
      </c>
      <c r="B66" s="26" t="s">
        <v>13</v>
      </c>
      <c r="C66" s="26">
        <v>150</v>
      </c>
      <c r="D66" s="27" t="s">
        <v>139</v>
      </c>
      <c r="E66" s="28" t="s">
        <v>140</v>
      </c>
      <c r="F66" s="29">
        <f>F69+F71+F73+F67</f>
        <v>721.8839999999999</v>
      </c>
      <c r="G66" s="29">
        <f>G69+G71+G73+G67</f>
        <v>658.63793</v>
      </c>
      <c r="H66" s="2">
        <f t="shared" si="1"/>
        <v>0.912387488848624</v>
      </c>
    </row>
    <row r="67" spans="1:8" ht="32.25" customHeight="1">
      <c r="A67" s="26" t="s">
        <v>141</v>
      </c>
      <c r="B67" s="26" t="s">
        <v>13</v>
      </c>
      <c r="C67" s="26">
        <v>150</v>
      </c>
      <c r="D67" s="43" t="s">
        <v>142</v>
      </c>
      <c r="E67" s="28"/>
      <c r="F67" s="29">
        <f>F68</f>
        <v>50.784</v>
      </c>
      <c r="G67" s="29">
        <f>G68</f>
        <v>50.784</v>
      </c>
      <c r="H67" s="2">
        <f t="shared" si="1"/>
        <v>1</v>
      </c>
    </row>
    <row r="68" spans="1:8" ht="33" customHeight="1">
      <c r="A68" s="26" t="s">
        <v>141</v>
      </c>
      <c r="B68" s="26" t="s">
        <v>13</v>
      </c>
      <c r="C68" s="26">
        <v>150</v>
      </c>
      <c r="D68" s="43" t="s">
        <v>143</v>
      </c>
      <c r="E68" s="28"/>
      <c r="F68" s="29">
        <v>50.784</v>
      </c>
      <c r="G68" s="29">
        <v>50.784</v>
      </c>
      <c r="H68" s="2">
        <f t="shared" si="1"/>
        <v>1</v>
      </c>
    </row>
    <row r="69" spans="1:8" ht="28.5" customHeight="1">
      <c r="A69" s="26" t="s">
        <v>144</v>
      </c>
      <c r="B69" s="26" t="s">
        <v>13</v>
      </c>
      <c r="C69" s="26">
        <v>150</v>
      </c>
      <c r="D69" s="27" t="s">
        <v>145</v>
      </c>
      <c r="E69" s="28" t="s">
        <v>146</v>
      </c>
      <c r="F69" s="29">
        <f>F70</f>
        <v>235.8</v>
      </c>
      <c r="G69" s="29">
        <f>G70</f>
        <v>235.8</v>
      </c>
      <c r="H69" s="2">
        <f t="shared" si="1"/>
        <v>1</v>
      </c>
    </row>
    <row r="70" spans="1:8" ht="42" customHeight="1">
      <c r="A70" s="26" t="s">
        <v>144</v>
      </c>
      <c r="B70" s="26" t="s">
        <v>13</v>
      </c>
      <c r="C70" s="26">
        <v>150</v>
      </c>
      <c r="D70" s="27" t="s">
        <v>147</v>
      </c>
      <c r="E70" s="28" t="s">
        <v>148</v>
      </c>
      <c r="F70" s="29">
        <v>235.8</v>
      </c>
      <c r="G70" s="29">
        <v>235.8</v>
      </c>
      <c r="H70" s="2">
        <f t="shared" si="1"/>
        <v>1</v>
      </c>
    </row>
    <row r="71" spans="1:8" ht="29.25" customHeight="1">
      <c r="A71" s="26" t="s">
        <v>149</v>
      </c>
      <c r="B71" s="26" t="s">
        <v>13</v>
      </c>
      <c r="C71" s="26">
        <v>150</v>
      </c>
      <c r="D71" s="27" t="s">
        <v>150</v>
      </c>
      <c r="E71" s="28" t="s">
        <v>151</v>
      </c>
      <c r="F71" s="29">
        <f>F72</f>
        <v>413</v>
      </c>
      <c r="G71" s="29">
        <f>G72</f>
        <v>349.75393</v>
      </c>
      <c r="H71" s="2">
        <f t="shared" si="1"/>
        <v>0.8468618159806296</v>
      </c>
    </row>
    <row r="72" spans="1:8" ht="40.5" customHeight="1">
      <c r="A72" s="26" t="s">
        <v>152</v>
      </c>
      <c r="B72" s="26" t="s">
        <v>13</v>
      </c>
      <c r="C72" s="26">
        <v>150</v>
      </c>
      <c r="D72" s="27" t="s">
        <v>153</v>
      </c>
      <c r="E72" s="28" t="s">
        <v>154</v>
      </c>
      <c r="F72" s="29">
        <v>413</v>
      </c>
      <c r="G72" s="29">
        <v>349.75393</v>
      </c>
      <c r="H72" s="2">
        <f t="shared" si="1"/>
        <v>0.8468618159806296</v>
      </c>
    </row>
    <row r="73" spans="1:8" ht="32.25" customHeight="1">
      <c r="A73" s="26" t="s">
        <v>155</v>
      </c>
      <c r="B73" s="26" t="s">
        <v>13</v>
      </c>
      <c r="C73" s="26">
        <v>150</v>
      </c>
      <c r="D73" s="27" t="s">
        <v>156</v>
      </c>
      <c r="E73" s="28" t="s">
        <v>157</v>
      </c>
      <c r="F73" s="29">
        <f>F74</f>
        <v>22.3</v>
      </c>
      <c r="G73" s="29">
        <f>G74</f>
        <v>22.3</v>
      </c>
      <c r="H73" s="2">
        <f t="shared" si="1"/>
        <v>1</v>
      </c>
    </row>
    <row r="74" spans="1:8" ht="68.25" customHeight="1">
      <c r="A74" s="26" t="s">
        <v>155</v>
      </c>
      <c r="B74" s="26" t="s">
        <v>13</v>
      </c>
      <c r="C74" s="26">
        <v>150</v>
      </c>
      <c r="D74" s="27" t="s">
        <v>158</v>
      </c>
      <c r="E74" s="28" t="s">
        <v>159</v>
      </c>
      <c r="F74" s="29">
        <v>22.3</v>
      </c>
      <c r="G74" s="29">
        <v>22.3</v>
      </c>
      <c r="H74" s="2">
        <f t="shared" si="1"/>
        <v>1</v>
      </c>
    </row>
    <row r="75" spans="1:8" ht="12.75">
      <c r="A75" s="26" t="s">
        <v>160</v>
      </c>
      <c r="B75" s="26" t="s">
        <v>13</v>
      </c>
      <c r="C75" s="26">
        <v>150</v>
      </c>
      <c r="D75" s="27" t="s">
        <v>161</v>
      </c>
      <c r="E75" s="28" t="s">
        <v>162</v>
      </c>
      <c r="F75" s="29">
        <f>F76</f>
        <v>14391.6</v>
      </c>
      <c r="G75" s="29">
        <f>G76</f>
        <v>14391.40154</v>
      </c>
      <c r="H75" s="2">
        <f t="shared" si="1"/>
        <v>0.9999862100113955</v>
      </c>
    </row>
    <row r="76" spans="1:8" ht="12.75">
      <c r="A76" s="26" t="s">
        <v>163</v>
      </c>
      <c r="B76" s="26" t="s">
        <v>13</v>
      </c>
      <c r="C76" s="26">
        <v>150</v>
      </c>
      <c r="D76" s="27" t="s">
        <v>164</v>
      </c>
      <c r="E76" s="28" t="s">
        <v>165</v>
      </c>
      <c r="F76" s="29">
        <f>F77+F78</f>
        <v>14391.6</v>
      </c>
      <c r="G76" s="29">
        <f>G77+G78</f>
        <v>14391.40154</v>
      </c>
      <c r="H76" s="2">
        <f t="shared" si="1"/>
        <v>0.9999862100113955</v>
      </c>
    </row>
    <row r="77" spans="1:8" ht="27" customHeight="1">
      <c r="A77" s="26" t="s">
        <v>163</v>
      </c>
      <c r="B77" s="26" t="s">
        <v>13</v>
      </c>
      <c r="C77" s="26">
        <v>150</v>
      </c>
      <c r="D77" s="27" t="s">
        <v>166</v>
      </c>
      <c r="E77" s="28" t="s">
        <v>167</v>
      </c>
      <c r="F77" s="29">
        <v>14929.1</v>
      </c>
      <c r="G77" s="29">
        <v>14928.90154</v>
      </c>
      <c r="H77" s="2">
        <f t="shared" si="1"/>
        <v>0.9999867064993871</v>
      </c>
    </row>
    <row r="78" spans="1:8" ht="27" customHeight="1">
      <c r="A78" s="26" t="s">
        <v>189</v>
      </c>
      <c r="B78" s="26" t="s">
        <v>13</v>
      </c>
      <c r="C78" s="26">
        <v>150</v>
      </c>
      <c r="D78" s="49" t="s">
        <v>188</v>
      </c>
      <c r="E78" s="28"/>
      <c r="F78" s="29">
        <v>-537.5</v>
      </c>
      <c r="G78" s="29">
        <v>-537.5</v>
      </c>
      <c r="H78" s="2"/>
    </row>
    <row r="79" spans="1:8" ht="12.75">
      <c r="A79" s="20"/>
      <c r="B79" s="20"/>
      <c r="C79" s="45"/>
      <c r="D79" s="46" t="s">
        <v>168</v>
      </c>
      <c r="E79" s="47"/>
      <c r="F79" s="48">
        <f>F12+F58</f>
        <v>90176.454</v>
      </c>
      <c r="G79" s="48">
        <f>G12+G58</f>
        <v>79467.52176</v>
      </c>
      <c r="H79" s="4">
        <f t="shared" si="1"/>
        <v>0.8812446956497092</v>
      </c>
    </row>
  </sheetData>
  <sheetProtection selectLockedCells="1" selectUnlockedCells="1"/>
  <mergeCells count="10">
    <mergeCell ref="H9:H10"/>
    <mergeCell ref="A6:H6"/>
    <mergeCell ref="A7:H7"/>
    <mergeCell ref="A9:A10"/>
    <mergeCell ref="B9:B10"/>
    <mergeCell ref="C9:C10"/>
    <mergeCell ref="D9:D10"/>
    <mergeCell ref="E9:E10"/>
    <mergeCell ref="F9:F10"/>
    <mergeCell ref="G9:G10"/>
  </mergeCells>
  <printOptions/>
  <pageMargins left="0.7875" right="0.39375" top="0.5513888888888889" bottom="0.5902777777777778" header="0.5118055555555555" footer="0.19652777777777777"/>
  <pageSetup fitToHeight="37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2022-06-07T06:05:19Z</cp:lastPrinted>
  <dcterms:modified xsi:type="dcterms:W3CDTF">2023-05-04T03:48:42Z</dcterms:modified>
  <cp:category/>
  <cp:version/>
  <cp:contentType/>
  <cp:contentStatus/>
</cp:coreProperties>
</file>