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tabRatio="913" activeTab="0"/>
  </bookViews>
  <sheets>
    <sheet name="Таблица1" sheetId="1" r:id="rId1"/>
  </sheets>
  <definedNames>
    <definedName name="_Otchet_Period_Source__AT_ObjectName">'Таблица1'!#REF!</definedName>
    <definedName name="_Period_">'Таблица1'!#REF!</definedName>
    <definedName name="_RDate_">'Таблица1'!#REF!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'Таблица1'!$11:$13</definedName>
  </definedNames>
  <calcPr fullCalcOnLoad="1"/>
</workbook>
</file>

<file path=xl/sharedStrings.xml><?xml version="1.0" encoding="utf-8"?>
<sst xmlns="http://schemas.openxmlformats.org/spreadsheetml/2006/main" count="284" uniqueCount="196">
  <si>
    <t>Приложение 2</t>
  </si>
  <si>
    <t xml:space="preserve"> ОТЧЕТ</t>
  </si>
  <si>
    <t>тыс. руб.</t>
  </si>
  <si>
    <t>Код вида доходов</t>
  </si>
  <si>
    <t>Код подвида доходов</t>
  </si>
  <si>
    <t>Код КОСГУ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</si>
  <si>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</si>
  <si>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</si>
  <si>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</si>
  <si>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</si>
  <si>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</si>
  <si>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</si>
  <si>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1 00 00000 00</t>
  </si>
  <si>
    <t>0000</t>
  </si>
  <si>
    <t>000</t>
  </si>
  <si>
    <t>НАЛОГОВЫЕ И НЕНАЛОГОВЫЕ ДОХОДЫ</t>
  </si>
  <si>
    <t>000 1 00 00000 00 0000 000</t>
  </si>
  <si>
    <t>1 01 00000 00</t>
  </si>
  <si>
    <t>НАЛОГИ НА ПРИБЫЛЬ, ДОХОДЫ</t>
  </si>
  <si>
    <t>000 1 01 00000 00 0000 000</t>
  </si>
  <si>
    <t>1 01 02000 01</t>
  </si>
  <si>
    <t>Налог на доходы физических лиц</t>
  </si>
  <si>
    <t>000 1 01 02000 01 0000 110</t>
  </si>
  <si>
    <t>1 01 02010 01</t>
  </si>
  <si>
    <t>1000-4000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</si>
  <si>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</si>
  <si>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</si>
  <si>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1 01 02020 01</t>
  </si>
  <si>
    <t>1000-3000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</si>
  <si>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</si>
  <si>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</si>
  <si>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1 01 02030 01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</si>
  <si>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</si>
  <si>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000 1 01 02022 01 0000 110</t>
  </si>
  <si>
    <t>1 03 00000 00</t>
  </si>
  <si>
    <t>НАЛОГИ НА ТОВАРЫ (РАБОТЫ, УСЛУГИ), РЕАЛИЗУЕМЫЕ НА ТЕРРИТОРИИ РОССИЙСКОЙ ФЕДЕРАЦИИ</t>
  </si>
  <si>
    <t>1 03 02230 01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</si>
  <si>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</si>
  <si>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</si>
  <si>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</si>
  <si>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</si>
  <si>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</si>
  <si>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</si>
  <si>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</si>
  <si>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</t>
  </si>
  <si>
    <t>НАЛОГИ НА СОВОКУПНЫЙ ДОХОД</t>
  </si>
  <si>
    <t>000 1 05 00000 00 0000 000</t>
  </si>
  <si>
    <t>1 05 03010 01</t>
  </si>
  <si>
    <t>Единый сельскохозяйственный налог</t>
  </si>
  <si>
    <t>000 1 05 03000 01 0000 110</t>
  </si>
  <si>
    <t>1 06 00000 00</t>
  </si>
  <si>
    <t>НАЛОГИ НА ИМУЩЕСТВО</t>
  </si>
  <si>
    <t>000 1 06 00000 00 0000 000</t>
  </si>
  <si>
    <t>1 06 01000 00</t>
  </si>
  <si>
    <t>Налог на имущество физических лиц</t>
  </si>
  <si>
    <t>000 1 06 01000 00 0000 110</t>
  </si>
  <si>
    <t>1 06 01030 13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</si>
  <si>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</si>
  <si>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000 1 06 01030 05 0000 110</t>
  </si>
  <si>
    <t>1 06 06000 00</t>
  </si>
  <si>
    <t>Земельный налог</t>
  </si>
  <si>
    <t>000 1 06 06000 00 0000 110</t>
  </si>
  <si>
    <t>1 06 06030 00</t>
  </si>
  <si>
    <t>Земельный налог с организаций</t>
  </si>
  <si>
    <t>000 1 06 06010 00 0000 110</t>
  </si>
  <si>
    <t>1 06 06033 13</t>
  </si>
  <si>
    <t>Земельный налог с организаций, обладающих земельным участком, расположенным в границах городских поселений</t>
  </si>
  <si>
    <t>000 1 06 06013 05 0000 110</t>
  </si>
  <si>
    <t>1 06 06040 00</t>
  </si>
  <si>
    <t>Земельный налог с физических лиц</t>
  </si>
  <si>
    <t>000 1 06 06020 00 0000 110</t>
  </si>
  <si>
    <t>1 06 06043 13</t>
  </si>
  <si>
    <t>Земельный налог с физических лиц, обладающих земельным участком, расположенным в границах городских поселений</t>
  </si>
  <si>
    <t>000 1 06 06023 05 0000 110</t>
  </si>
  <si>
    <t>1 08 00000 00</t>
  </si>
  <si>
    <t>ГОСУДАРСТВЕННАЯ ПОШЛИНА</t>
  </si>
  <si>
    <t>000 1 08 00000 00 0000 000</t>
  </si>
  <si>
    <t xml:space="preserve">1 08 04000 01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</si>
  <si>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</si>
  <si>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000 1 08 03000 01 0000 110</t>
  </si>
  <si>
    <t>1 08 04020 01</t>
  </si>
  <si>
    <t>Государственная пошлина за совершение нотариальных действий должностными   лицами    органов местного        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</si>
  <si>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000 1 08 03010 01 0000 110</t>
  </si>
  <si>
    <t>1 11 00000 00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</si>
  <si>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</si>
  <si>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</si>
  <si>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1 11 05000 00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</si>
  <si>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</si>
  <si>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</si>
  <si>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1 11 05013 13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</si>
  <si>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</si>
  <si>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000 1 11 05010 10 0000 120</t>
  </si>
  <si>
    <t>1 11 05025 13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</si>
  <si>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</si>
  <si>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</si>
  <si>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</si>
  <si>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</t>
  </si>
  <si>
    <t>ДОХОДЫ ОТ ОКАЗАНИЯ ПЛАТНЫХ УСЛУГ (РАБОТ) И КОМПЕНСАЦИИ ЗАТРАТ ГОСУДАРСТВА</t>
  </si>
  <si>
    <t>000 1 13 00000 00 0000 000</t>
  </si>
  <si>
    <t>1 13 01995 13</t>
  </si>
  <si>
    <t>Прочие доходы от оказания платных услуг (работ) получателями средств бюджетов городских поселений</t>
  </si>
  <si>
    <t>000 1 13 03050 05 0000 130</t>
  </si>
  <si>
    <t>1 14 00000 00</t>
  </si>
  <si>
    <t>ДОХОДЫ ОТ ПРОДАЖИ МАТЕРИЛЬНЫХ И НЕМАТЕРИАЛЬНЫХ И АКТИВОВ</t>
  </si>
  <si>
    <t>1 14 02053 13</t>
  </si>
  <si>
    <t>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также    имущества     муниципальных унитарных предприятий, в  том  числе казенных), в части    реализации основных   средств   по   указанному имуществу</t>
  </si>
  <si>
    <t>1 14 06013 13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</si>
  <si>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</si>
  <si>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</t>
  </si>
  <si>
    <t>ШТРАФЫ, САНКЦИИ, ВОЗМЕЩЕНИЕ УЩЕРБА</t>
  </si>
  <si>
    <t>1 17 00000 00</t>
  </si>
  <si>
    <t>ПРОЧИЕ НЕНАЛОГОВЫЕ ДОХОДЫ</t>
  </si>
  <si>
    <t>000 1 17 00000 00 0000 000</t>
  </si>
  <si>
    <t>1 17 01050 13</t>
  </si>
  <si>
    <t>Невыясненные поступления, зачисляемые в бюджеты городских поселений</t>
  </si>
  <si>
    <t>1 17 05050 13</t>
  </si>
  <si>
    <t>Прочие неналоговые доходы бюджетов городских поселений</t>
  </si>
  <si>
    <t>2 00 00000 00</t>
  </si>
  <si>
    <t>БЕЗВОЗМЕЗДНЫЕ ПОСТУПЛЕНИЯ</t>
  </si>
  <si>
    <t>000 2 00 00000 00 0000 000</t>
  </si>
  <si>
    <t>2 02 00000 00</t>
  </si>
  <si>
    <t>БЕЗВОЗМЕЗДНЫЕ ПОСТУПЛЕНИЯ ОТ ДРУГИХ БЮДЖЕТОВ БЮДЖЕТНОЙ СИСТЕМЫ РОССИЙСКОЙ ФЕДЕРАЦИИ</t>
  </si>
  <si>
    <t>000 2 02 00000 00 0000 000</t>
  </si>
  <si>
    <t>2 02 10000 00</t>
  </si>
  <si>
    <t>Дотации бюджетам субъектов Российской Федерации и муниципальных образований</t>
  </si>
  <si>
    <t>000 2 02 01000 00 0000 151</t>
  </si>
  <si>
    <t>2 02 15001 00</t>
  </si>
  <si>
    <t>Дотации на выравнивание бюджетной обеспеченности</t>
  </si>
  <si>
    <t>000 2 02 01001 00 0000 151</t>
  </si>
  <si>
    <t>2 02 15001 13</t>
  </si>
  <si>
    <t>Дотации бюджетам городских поселений на выравнивание бюджетной обеспеченности</t>
  </si>
  <si>
    <t>000 2 02 01001 05 0000 151</t>
  </si>
  <si>
    <t>2 02 20000 00</t>
  </si>
  <si>
    <t>Субсидии бюджетам бюджетной системы Российской Федерации (межбюджетные субсидии)</t>
  </si>
  <si>
    <t>000 2 02 02000 00 0000 151</t>
  </si>
  <si>
    <t>2 02 29999 13</t>
  </si>
  <si>
    <t>Прочие субсидии бюджетам городских поселений</t>
  </si>
  <si>
    <t>000 2 02 02009 05 0000 151</t>
  </si>
  <si>
    <t xml:space="preserve">2 02 30000 00 </t>
  </si>
  <si>
    <t>Субвенции бюджетам субъектов Российской Федерации и муниципальных образований</t>
  </si>
  <si>
    <t>000 2 02 03000 00 0000 151</t>
  </si>
  <si>
    <t>2 02 35930 00</t>
  </si>
  <si>
    <t>Субвенции бюджетам на государственную регистрацию актов гражданского состояния</t>
  </si>
  <si>
    <t>Субвенции бюджетам городских поселений на государственную регистрацию актов гражданского состояния</t>
  </si>
  <si>
    <t>2 02 35118 00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</si>
  <si>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</si>
  <si>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</si>
  <si>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</si>
  <si>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000 2 02 03015 05 0000 151</t>
  </si>
  <si>
    <t>2 02 30022 00</t>
  </si>
  <si>
    <t>Субвенции бюджетам на предоставление гражданам субсидий на оплату жилого помещения и коммунальных услуг</t>
  </si>
  <si>
    <t>000 2 02 03022 00 0000 151</t>
  </si>
  <si>
    <t>2 02 30022 13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</si>
  <si>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</si>
  <si>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000 2 02 03022 05 0000 151</t>
  </si>
  <si>
    <t>2 02 30024 00</t>
  </si>
  <si>
    <t>Субвенции бюджетам на выполнение передаваемых полномочий субъектов Российской Федерации</t>
  </si>
  <si>
    <t>000 2 02 03024 00 0000 151</t>
  </si>
  <si>
    <t xml:space="preserve">Субвенции бюджетам городских поселений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</si>
  <si>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000 2 02 03024 05 0000 151</t>
  </si>
  <si>
    <t>2 02 40000 00</t>
  </si>
  <si>
    <t>Иные межбюджетные трансферты</t>
  </si>
  <si>
    <t>000 2 02 04000 00 0000 151</t>
  </si>
  <si>
    <t>2 02 49999 13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</si>
  <si>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</si>
  <si>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</si>
  <si>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</si>
  <si>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000 2 02 04999 05 0000 151</t>
  </si>
  <si>
    <t>ИТОГО ДОХОДОВ</t>
  </si>
  <si>
    <t>Прочие поступления от использования имущества,находящегося в собственности городских поселений ( за исключением имущества муниципальных бюджетных и автономных учреждений,а также имущества муниципальных унитарных предприятий, в том числе казенных)</t>
  </si>
  <si>
    <t>1 11 09045 13</t>
  </si>
  <si>
    <t>Штрафы, неустойки,пени,уплаченные в случае просрочки исполнения поставщиком (подрядчиком,исполнителем) обязательств,предусмотренных муниципальным контрактом,заключенным муниципальным органом,казенным учреждением городского поселения</t>
  </si>
  <si>
    <t>Иные штрафы, неустойки,пепи,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</si>
  <si>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Административные штрафы,установленные законами субъектов Российской Федерации об административных правонарушений, за нарушение муниципальных правовых актов.</t>
  </si>
  <si>
    <t>1 16 07010 13</t>
  </si>
  <si>
    <t>1 16 07090 13</t>
  </si>
  <si>
    <t>1 16 02020 02</t>
  </si>
  <si>
    <t>1 16 10123 13</t>
  </si>
  <si>
    <t>2 02 15002 13</t>
  </si>
  <si>
    <t>1 01 02040 01</t>
  </si>
  <si>
    <t>Налог  на  доходы  физических лиц  в   виде  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 на  основании патента  в  соответствии со статьей 227.1 Налогового кодекса Российской Федерации</t>
  </si>
  <si>
    <t>1 01 02080 01</t>
  </si>
  <si>
    <t>Налог на доходы физических лиц в части суммы налога,превышающей 650 000 рублей,относящейся к части налоговой базы,превышающей 5000000 рублей ( за исключением налога на доходы физических лиц с сумм прибыли контролируемой иностранной компании,в том числе фиксированной прибыли контролируемой иностранной компании,в том числе фиксированной прибыли контролируемой иностранной компаний)</t>
  </si>
  <si>
    <t>Доходы от денежных взысканий (штрафов),поступающие в счет погашения задолженности,образовавшейся до 1 января 2020 года,подлежащие зачислению в бюджет муниципального образования по нормативам,действовавшим в 2020 году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</si>
  <si>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</si>
  <si>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 ,в связи с односторонним отказом исполнителя ( подрядкика) до его исполнения ( за исключением муниципального контракта , финансируемого за счет средств муниципального дорожного фонда)</t>
  </si>
  <si>
    <t xml:space="preserve">                              Проект</t>
  </si>
  <si>
    <t xml:space="preserve">к Решению Собрания депутатов Озерновского городского поселения от "   " апрель  2024 г. № </t>
  </si>
  <si>
    <t>"Об исполнении местного бюджета Озерновского городского поселения за 2023 год"</t>
  </si>
  <si>
    <t xml:space="preserve"> об исполнении доходов местного бюджета по кодам видов доходов, подвидов доходов, классификации операций сектора государственного управления, относящихся к доходам бюджета, за 2023 год</t>
  </si>
  <si>
    <t>1 01 02130 01</t>
  </si>
  <si>
    <t>Налог на доходы физических лиц в отношении доходов от долевого участия в организации , полученных в виде дивидентов (в части суммы налога , не превышающей 650 000 рублей )</t>
  </si>
  <si>
    <t>1 01 02140 01</t>
  </si>
  <si>
    <t>Налог на доходы физических лиц в отношении доходов от долевого участия в организации , полученных в виде дивидентов (в части суммы налога , превышающей 650 000 рублей )</t>
  </si>
  <si>
    <t>1 11 05075 13</t>
  </si>
  <si>
    <t>Доходы от сдачи в аренду имущества, составляющего казну городских поселений (за исключением земельных участков 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</si>
</sst>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#,##0.000000"/>
    <numFmt numFmtId="176" formatCode="0.0"/>
    <numFmt numFmtId="177" formatCode="0.000"/>
    <numFmt numFmtId="178" formatCode="0.0000"/>
  </numFmts>
  <fonts count="41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9" fontId="2" fillId="0" borderId="0" xfId="55" applyFont="1" applyFill="1" applyBorder="1" applyAlignment="1" applyProtection="1">
      <alignment horizontal="right"/>
      <protection/>
    </xf>
    <xf numFmtId="9" fontId="5" fillId="0" borderId="10" xfId="55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vertical="center" wrapText="1"/>
    </xf>
    <xf numFmtId="9" fontId="4" fillId="0" borderId="10" xfId="55" applyFont="1" applyFill="1" applyBorder="1" applyAlignment="1" applyProtection="1">
      <alignment/>
      <protection/>
    </xf>
    <xf numFmtId="9" fontId="5" fillId="0" borderId="11" xfId="55" applyFont="1" applyFill="1" applyBorder="1" applyAlignment="1" applyProtection="1">
      <alignment/>
      <protection/>
    </xf>
    <xf numFmtId="9" fontId="5" fillId="0" borderId="12" xfId="55" applyFont="1" applyFill="1" applyBorder="1" applyAlignment="1" applyProtection="1">
      <alignment/>
      <protection/>
    </xf>
    <xf numFmtId="9" fontId="5" fillId="0" borderId="13" xfId="55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right"/>
    </xf>
    <xf numFmtId="0" fontId="5" fillId="0" borderId="17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178" fontId="5" fillId="0" borderId="13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 horizontal="right"/>
    </xf>
    <xf numFmtId="175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4" xfId="0" applyNumberFormat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3"/>
  <sheetViews>
    <sheetView tabSelected="1" zoomScale="90" zoomScaleNormal="90" zoomScalePageLayoutView="0" workbookViewId="0" topLeftCell="A1">
      <selection activeCell="G82" sqref="G82"/>
    </sheetView>
  </sheetViews>
  <sheetFormatPr defaultColWidth="9.00390625" defaultRowHeight="12.75"/>
  <cols>
    <col min="1" max="1" width="14.75390625" style="9" customWidth="1"/>
    <col min="2" max="3" width="9.125" style="9" customWidth="1"/>
    <col min="4" max="4" width="54.875" style="11" customWidth="1"/>
    <col min="5" max="5" width="0" style="11" hidden="1" customWidth="1"/>
    <col min="6" max="7" width="15.125" style="11" customWidth="1"/>
    <col min="8" max="16384" width="9.125" style="11" customWidth="1"/>
  </cols>
  <sheetData>
    <row r="1" spans="7:8" ht="12.75">
      <c r="G1" s="48" t="s">
        <v>186</v>
      </c>
      <c r="H1" s="48"/>
    </row>
    <row r="3" spans="4:8" ht="11.25">
      <c r="D3" s="10"/>
      <c r="H3" s="1" t="s">
        <v>0</v>
      </c>
    </row>
    <row r="4" spans="4:8" ht="11.25">
      <c r="D4" s="12"/>
      <c r="E4" s="12"/>
      <c r="F4" s="13"/>
      <c r="H4" s="1" t="s">
        <v>187</v>
      </c>
    </row>
    <row r="5" spans="5:8" ht="11.25">
      <c r="E5" s="12"/>
      <c r="F5" s="13"/>
      <c r="H5" s="1" t="s">
        <v>188</v>
      </c>
    </row>
    <row r="6" spans="5:8" ht="11.25">
      <c r="E6" s="14"/>
      <c r="F6" s="13"/>
      <c r="H6" s="15"/>
    </row>
    <row r="7" spans="5:8" ht="11.25">
      <c r="E7" s="14"/>
      <c r="F7" s="13"/>
      <c r="H7" s="15"/>
    </row>
    <row r="8" spans="1:8" ht="12.75" customHeight="1">
      <c r="A8" s="49" t="s">
        <v>1</v>
      </c>
      <c r="B8" s="49"/>
      <c r="C8" s="49"/>
      <c r="D8" s="49"/>
      <c r="E8" s="49"/>
      <c r="F8" s="49"/>
      <c r="G8" s="49"/>
      <c r="H8" s="49"/>
    </row>
    <row r="9" spans="1:8" ht="24" customHeight="1">
      <c r="A9" s="50" t="s">
        <v>189</v>
      </c>
      <c r="B9" s="50"/>
      <c r="C9" s="50"/>
      <c r="D9" s="50"/>
      <c r="E9" s="50"/>
      <c r="F9" s="50"/>
      <c r="G9" s="50"/>
      <c r="H9" s="50"/>
    </row>
    <row r="10" spans="1:8" ht="12.75">
      <c r="A10" s="16"/>
      <c r="B10" s="16"/>
      <c r="C10" s="16"/>
      <c r="D10" s="17"/>
      <c r="E10" s="17"/>
      <c r="F10" s="18"/>
      <c r="G10" s="19"/>
      <c r="H10" s="15" t="s">
        <v>2</v>
      </c>
    </row>
    <row r="11" spans="1:8" ht="12.75" customHeight="1">
      <c r="A11" s="51" t="s">
        <v>3</v>
      </c>
      <c r="B11" s="51" t="s">
        <v>4</v>
      </c>
      <c r="C11" s="51" t="s">
        <v>5</v>
      </c>
      <c r="D11" s="52" t="s">
        <v>6</v>
      </c>
      <c r="E11" s="51" t="s">
        <v>7</v>
      </c>
      <c r="F11" s="53" t="s">
        <v>8</v>
      </c>
      <c r="G11" s="53" t="s">
        <v>9</v>
      </c>
      <c r="H11" s="51" t="s">
        <v>10</v>
      </c>
    </row>
    <row r="12" spans="1:8" ht="30.75" customHeight="1">
      <c r="A12" s="51"/>
      <c r="B12" s="51"/>
      <c r="C12" s="51"/>
      <c r="D12" s="52"/>
      <c r="E12" s="51"/>
      <c r="F12" s="53"/>
      <c r="G12" s="53"/>
      <c r="H12" s="51"/>
    </row>
    <row r="13" spans="1:8" ht="11.25">
      <c r="A13" s="20">
        <v>1</v>
      </c>
      <c r="B13" s="20">
        <v>2</v>
      </c>
      <c r="C13" s="20">
        <v>3</v>
      </c>
      <c r="D13" s="21">
        <v>4</v>
      </c>
      <c r="E13" s="22" t="s">
        <v>11</v>
      </c>
      <c r="F13" s="23">
        <v>5</v>
      </c>
      <c r="G13" s="24">
        <v>6</v>
      </c>
      <c r="H13" s="25">
        <v>7</v>
      </c>
    </row>
    <row r="14" spans="1:8" ht="12.75">
      <c r="A14" s="26" t="s">
        <v>12</v>
      </c>
      <c r="B14" s="26" t="s">
        <v>13</v>
      </c>
      <c r="C14" s="26" t="s">
        <v>14</v>
      </c>
      <c r="D14" s="27" t="s">
        <v>15</v>
      </c>
      <c r="E14" s="28" t="s">
        <v>16</v>
      </c>
      <c r="F14" s="29">
        <f>F15+F24+F29+F31+F39+F42+F49+F51+F54+F60</f>
        <v>50522.16906</v>
      </c>
      <c r="G14" s="29">
        <f>G15+G24+G29+G31+G39+G42+G49+G60+G51+G54</f>
        <v>37444.59603</v>
      </c>
      <c r="H14" s="2">
        <f aca="true" t="shared" si="0" ref="H14:H51">G14/F14</f>
        <v>0.7411517899306915</v>
      </c>
    </row>
    <row r="15" spans="1:8" ht="12.75">
      <c r="A15" s="26" t="s">
        <v>17</v>
      </c>
      <c r="B15" s="26" t="s">
        <v>13</v>
      </c>
      <c r="C15" s="26" t="s">
        <v>14</v>
      </c>
      <c r="D15" s="27" t="s">
        <v>18</v>
      </c>
      <c r="E15" s="28" t="s">
        <v>19</v>
      </c>
      <c r="F15" s="29">
        <f>F16</f>
        <v>34138</v>
      </c>
      <c r="G15" s="29">
        <f>G16</f>
        <v>25393.334219999997</v>
      </c>
      <c r="H15" s="2">
        <f t="shared" si="0"/>
        <v>0.7438436411037552</v>
      </c>
    </row>
    <row r="16" spans="1:8" ht="12.75">
      <c r="A16" s="26" t="s">
        <v>20</v>
      </c>
      <c r="B16" s="26" t="s">
        <v>13</v>
      </c>
      <c r="C16" s="26">
        <v>110</v>
      </c>
      <c r="D16" s="27" t="s">
        <v>21</v>
      </c>
      <c r="E16" s="28" t="s">
        <v>22</v>
      </c>
      <c r="F16" s="29">
        <f>F17+F18+F19+F20+F21+F22+F23</f>
        <v>34138</v>
      </c>
      <c r="G16" s="29">
        <f>G17+G18+G19+G20+G21+G22+G23</f>
        <v>25393.334219999997</v>
      </c>
      <c r="H16" s="2">
        <f t="shared" si="0"/>
        <v>0.7438436411037552</v>
      </c>
    </row>
    <row r="17" spans="1:8" ht="70.5" customHeight="1">
      <c r="A17" s="26" t="s">
        <v>23</v>
      </c>
      <c r="B17" s="26" t="s">
        <v>24</v>
      </c>
      <c r="C17" s="26">
        <v>110</v>
      </c>
      <c r="D17" s="27" t="s">
        <v>25</v>
      </c>
      <c r="E17" s="28" t="s">
        <v>26</v>
      </c>
      <c r="F17" s="29">
        <v>27364</v>
      </c>
      <c r="G17" s="29">
        <v>23816.77148</v>
      </c>
      <c r="H17" s="2">
        <f t="shared" si="0"/>
        <v>0.8703687867270866</v>
      </c>
    </row>
    <row r="18" spans="1:8" ht="92.25" customHeight="1">
      <c r="A18" s="26" t="s">
        <v>27</v>
      </c>
      <c r="B18" s="26" t="s">
        <v>28</v>
      </c>
      <c r="C18" s="26">
        <v>110</v>
      </c>
      <c r="D18" s="27" t="s">
        <v>29</v>
      </c>
      <c r="E18" s="28" t="s">
        <v>30</v>
      </c>
      <c r="F18" s="29">
        <v>10</v>
      </c>
      <c r="G18" s="29">
        <v>0</v>
      </c>
      <c r="H18" s="2">
        <f t="shared" si="0"/>
        <v>0</v>
      </c>
    </row>
    <row r="19" spans="1:8" ht="44.25" customHeight="1">
      <c r="A19" s="26" t="s">
        <v>31</v>
      </c>
      <c r="B19" s="26" t="s">
        <v>28</v>
      </c>
      <c r="C19" s="26">
        <v>110</v>
      </c>
      <c r="D19" s="27" t="s">
        <v>32</v>
      </c>
      <c r="E19" s="28" t="s">
        <v>33</v>
      </c>
      <c r="F19" s="30">
        <v>151</v>
      </c>
      <c r="G19" s="30">
        <v>121.64648</v>
      </c>
      <c r="H19" s="5">
        <f t="shared" si="0"/>
        <v>0.8056058278145695</v>
      </c>
    </row>
    <row r="20" spans="1:33" ht="90" customHeight="1">
      <c r="A20" s="26" t="s">
        <v>179</v>
      </c>
      <c r="B20" s="26" t="s">
        <v>28</v>
      </c>
      <c r="C20" s="26">
        <v>110</v>
      </c>
      <c r="D20" s="31" t="s">
        <v>180</v>
      </c>
      <c r="E20" s="32"/>
      <c r="F20" s="33">
        <v>1</v>
      </c>
      <c r="G20" s="34">
        <v>0</v>
      </c>
      <c r="H20" s="7">
        <f t="shared" si="0"/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ht="90" customHeight="1">
      <c r="A21" s="26" t="s">
        <v>181</v>
      </c>
      <c r="B21" s="26" t="s">
        <v>28</v>
      </c>
      <c r="C21" s="26">
        <v>110</v>
      </c>
      <c r="D21" s="54" t="s">
        <v>182</v>
      </c>
      <c r="E21" s="36"/>
      <c r="F21" s="33">
        <v>6462</v>
      </c>
      <c r="G21" s="34">
        <v>1363.71015</v>
      </c>
      <c r="H21" s="7">
        <f t="shared" si="0"/>
        <v>0.21103530640668525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ht="60.75" customHeight="1">
      <c r="A22" s="26" t="s">
        <v>190</v>
      </c>
      <c r="B22" s="26" t="s">
        <v>28</v>
      </c>
      <c r="C22" s="26">
        <v>110</v>
      </c>
      <c r="D22" s="34" t="s">
        <v>191</v>
      </c>
      <c r="E22" s="36"/>
      <c r="F22" s="33">
        <v>100</v>
      </c>
      <c r="G22" s="33">
        <v>65</v>
      </c>
      <c r="H22" s="7">
        <f t="shared" si="0"/>
        <v>0.65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33" ht="60.75" customHeight="1">
      <c r="A23" s="26" t="s">
        <v>192</v>
      </c>
      <c r="B23" s="26" t="s">
        <v>28</v>
      </c>
      <c r="C23" s="26">
        <v>110</v>
      </c>
      <c r="D23" s="34" t="s">
        <v>193</v>
      </c>
      <c r="E23" s="36"/>
      <c r="F23" s="33">
        <v>50</v>
      </c>
      <c r="G23" s="33">
        <v>26.20611</v>
      </c>
      <c r="H23" s="7">
        <f>G23/F23</f>
        <v>0.5241222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8" ht="30.75" customHeight="1">
      <c r="A24" s="26" t="s">
        <v>34</v>
      </c>
      <c r="B24" s="26" t="s">
        <v>13</v>
      </c>
      <c r="C24" s="26" t="s">
        <v>14</v>
      </c>
      <c r="D24" s="55" t="s">
        <v>35</v>
      </c>
      <c r="E24" s="28"/>
      <c r="F24" s="37">
        <f>SUM(F25:F28)</f>
        <v>514.4</v>
      </c>
      <c r="G24" s="37">
        <f>SUM(G25:G28)</f>
        <v>506.8126500000001</v>
      </c>
      <c r="H24" s="6">
        <f t="shared" si="0"/>
        <v>0.9852500972006223</v>
      </c>
    </row>
    <row r="25" spans="1:8" ht="55.5" customHeight="1">
      <c r="A25" s="26" t="s">
        <v>36</v>
      </c>
      <c r="B25" s="26" t="s">
        <v>13</v>
      </c>
      <c r="C25" s="26" t="s">
        <v>14</v>
      </c>
      <c r="D25" s="8" t="s">
        <v>37</v>
      </c>
      <c r="E25" s="28"/>
      <c r="F25" s="29">
        <v>274.2</v>
      </c>
      <c r="G25" s="29">
        <v>262.6072</v>
      </c>
      <c r="H25" s="2">
        <f t="shared" si="0"/>
        <v>0.9577213712618526</v>
      </c>
    </row>
    <row r="26" spans="1:8" ht="65.25" customHeight="1">
      <c r="A26" s="26" t="s">
        <v>38</v>
      </c>
      <c r="B26" s="26" t="s">
        <v>13</v>
      </c>
      <c r="C26" s="26" t="s">
        <v>14</v>
      </c>
      <c r="D26" s="8" t="s">
        <v>39</v>
      </c>
      <c r="E26" s="28"/>
      <c r="F26" s="29">
        <v>1.3</v>
      </c>
      <c r="G26" s="29">
        <v>1.37155</v>
      </c>
      <c r="H26" s="2">
        <f t="shared" si="0"/>
        <v>1.0550384615384616</v>
      </c>
    </row>
    <row r="27" spans="1:8" ht="57" customHeight="1">
      <c r="A27" s="26" t="s">
        <v>40</v>
      </c>
      <c r="B27" s="26" t="s">
        <v>13</v>
      </c>
      <c r="C27" s="26" t="s">
        <v>14</v>
      </c>
      <c r="D27" s="8" t="s">
        <v>41</v>
      </c>
      <c r="E27" s="28"/>
      <c r="F27" s="29">
        <v>269</v>
      </c>
      <c r="G27" s="29">
        <v>271.42513</v>
      </c>
      <c r="H27" s="2">
        <f t="shared" si="0"/>
        <v>1.0090153531598514</v>
      </c>
    </row>
    <row r="28" spans="1:8" ht="60" customHeight="1">
      <c r="A28" s="26" t="s">
        <v>42</v>
      </c>
      <c r="B28" s="26" t="s">
        <v>13</v>
      </c>
      <c r="C28" s="26" t="s">
        <v>14</v>
      </c>
      <c r="D28" s="8" t="s">
        <v>43</v>
      </c>
      <c r="E28" s="28"/>
      <c r="F28" s="29">
        <v>-30.1</v>
      </c>
      <c r="G28" s="29">
        <v>-28.59123</v>
      </c>
      <c r="H28" s="2">
        <f t="shared" si="0"/>
        <v>0.9498747508305647</v>
      </c>
    </row>
    <row r="29" spans="1:8" ht="12.75">
      <c r="A29" s="26" t="s">
        <v>44</v>
      </c>
      <c r="B29" s="26" t="s">
        <v>13</v>
      </c>
      <c r="C29" s="26" t="s">
        <v>14</v>
      </c>
      <c r="D29" s="27" t="s">
        <v>45</v>
      </c>
      <c r="E29" s="28" t="s">
        <v>46</v>
      </c>
      <c r="F29" s="29">
        <f>F30</f>
        <v>3782</v>
      </c>
      <c r="G29" s="29">
        <f>G30</f>
        <v>3782.20748</v>
      </c>
      <c r="H29" s="2">
        <f t="shared" si="0"/>
        <v>1.0000548598625065</v>
      </c>
    </row>
    <row r="30" spans="1:8" ht="12.75">
      <c r="A30" s="26" t="s">
        <v>47</v>
      </c>
      <c r="B30" s="26" t="s">
        <v>28</v>
      </c>
      <c r="C30" s="26">
        <v>110</v>
      </c>
      <c r="D30" s="27" t="s">
        <v>48</v>
      </c>
      <c r="E30" s="28" t="s">
        <v>49</v>
      </c>
      <c r="F30" s="29">
        <v>3782</v>
      </c>
      <c r="G30" s="29">
        <v>3782.20748</v>
      </c>
      <c r="H30" s="2">
        <f>G30/F30</f>
        <v>1.0000548598625065</v>
      </c>
    </row>
    <row r="31" spans="1:8" ht="12.75">
      <c r="A31" s="26" t="s">
        <v>50</v>
      </c>
      <c r="B31" s="26" t="s">
        <v>13</v>
      </c>
      <c r="C31" s="26" t="s">
        <v>14</v>
      </c>
      <c r="D31" s="27" t="s">
        <v>51</v>
      </c>
      <c r="E31" s="28" t="s">
        <v>52</v>
      </c>
      <c r="F31" s="29">
        <f>F32+F34</f>
        <v>997</v>
      </c>
      <c r="G31" s="29">
        <f>G32+G34</f>
        <v>1169.89886</v>
      </c>
      <c r="H31" s="2">
        <f t="shared" si="0"/>
        <v>1.1734191173520563</v>
      </c>
    </row>
    <row r="32" spans="1:8" ht="12.75">
      <c r="A32" s="26" t="s">
        <v>53</v>
      </c>
      <c r="B32" s="26" t="s">
        <v>13</v>
      </c>
      <c r="C32" s="26">
        <v>110</v>
      </c>
      <c r="D32" s="27" t="s">
        <v>54</v>
      </c>
      <c r="E32" s="28" t="s">
        <v>55</v>
      </c>
      <c r="F32" s="29">
        <f>F33</f>
        <v>623</v>
      </c>
      <c r="G32" s="29">
        <f>G33</f>
        <v>942.43423</v>
      </c>
      <c r="H32" s="2">
        <f t="shared" si="0"/>
        <v>1.5127355216693419</v>
      </c>
    </row>
    <row r="33" spans="1:8" ht="42.75" customHeight="1">
      <c r="A33" s="26" t="s">
        <v>56</v>
      </c>
      <c r="B33" s="26" t="s">
        <v>28</v>
      </c>
      <c r="C33" s="26">
        <v>110</v>
      </c>
      <c r="D33" s="27" t="s">
        <v>57</v>
      </c>
      <c r="E33" s="28" t="s">
        <v>58</v>
      </c>
      <c r="F33" s="29">
        <v>623</v>
      </c>
      <c r="G33" s="29">
        <v>942.43423</v>
      </c>
      <c r="H33" s="2">
        <f t="shared" si="0"/>
        <v>1.5127355216693419</v>
      </c>
    </row>
    <row r="34" spans="1:8" ht="12.75">
      <c r="A34" s="26" t="s">
        <v>59</v>
      </c>
      <c r="B34" s="26" t="s">
        <v>13</v>
      </c>
      <c r="C34" s="26">
        <v>110</v>
      </c>
      <c r="D34" s="27" t="s">
        <v>60</v>
      </c>
      <c r="E34" s="28" t="s">
        <v>61</v>
      </c>
      <c r="F34" s="29">
        <f>F35+F37</f>
        <v>374</v>
      </c>
      <c r="G34" s="38">
        <f>G35+G37</f>
        <v>227.46463</v>
      </c>
      <c r="H34" s="2">
        <f t="shared" si="0"/>
        <v>0.6081941978609625</v>
      </c>
    </row>
    <row r="35" spans="1:8" ht="12.75">
      <c r="A35" s="26" t="s">
        <v>62</v>
      </c>
      <c r="B35" s="26" t="s">
        <v>13</v>
      </c>
      <c r="C35" s="26">
        <v>110</v>
      </c>
      <c r="D35" s="27" t="s">
        <v>63</v>
      </c>
      <c r="E35" s="28" t="s">
        <v>64</v>
      </c>
      <c r="F35" s="29">
        <f>F36</f>
        <v>324</v>
      </c>
      <c r="G35" s="29">
        <f>G36</f>
        <v>178.86644</v>
      </c>
      <c r="H35" s="2">
        <f t="shared" si="0"/>
        <v>0.552056913580247</v>
      </c>
    </row>
    <row r="36" spans="1:8" ht="27.75" customHeight="1">
      <c r="A36" s="26" t="s">
        <v>65</v>
      </c>
      <c r="B36" s="26" t="s">
        <v>28</v>
      </c>
      <c r="C36" s="26">
        <v>110</v>
      </c>
      <c r="D36" s="27" t="s">
        <v>66</v>
      </c>
      <c r="E36" s="28" t="s">
        <v>67</v>
      </c>
      <c r="F36" s="29">
        <v>324</v>
      </c>
      <c r="G36" s="29">
        <v>178.86644</v>
      </c>
      <c r="H36" s="2">
        <f t="shared" si="0"/>
        <v>0.552056913580247</v>
      </c>
    </row>
    <row r="37" spans="1:8" ht="12.75">
      <c r="A37" s="26" t="s">
        <v>68</v>
      </c>
      <c r="B37" s="26" t="s">
        <v>13</v>
      </c>
      <c r="C37" s="26">
        <v>110</v>
      </c>
      <c r="D37" s="27" t="s">
        <v>69</v>
      </c>
      <c r="E37" s="28" t="s">
        <v>70</v>
      </c>
      <c r="F37" s="29">
        <f>F38</f>
        <v>50</v>
      </c>
      <c r="G37" s="29">
        <f>G38</f>
        <v>48.59819</v>
      </c>
      <c r="H37" s="2">
        <f t="shared" si="0"/>
        <v>0.9719638</v>
      </c>
    </row>
    <row r="38" spans="1:8" ht="28.5" customHeight="1">
      <c r="A38" s="26" t="s">
        <v>71</v>
      </c>
      <c r="B38" s="26" t="s">
        <v>28</v>
      </c>
      <c r="C38" s="26">
        <v>110</v>
      </c>
      <c r="D38" s="27" t="s">
        <v>72</v>
      </c>
      <c r="E38" s="28" t="s">
        <v>73</v>
      </c>
      <c r="F38" s="29">
        <v>50</v>
      </c>
      <c r="G38" s="29">
        <v>48.59819</v>
      </c>
      <c r="H38" s="2">
        <f t="shared" si="0"/>
        <v>0.9719638</v>
      </c>
    </row>
    <row r="39" spans="1:8" ht="12.75">
      <c r="A39" s="26" t="s">
        <v>74</v>
      </c>
      <c r="B39" s="26" t="s">
        <v>13</v>
      </c>
      <c r="C39" s="26" t="s">
        <v>14</v>
      </c>
      <c r="D39" s="27" t="s">
        <v>75</v>
      </c>
      <c r="E39" s="28" t="s">
        <v>76</v>
      </c>
      <c r="F39" s="29">
        <f>F40</f>
        <v>120</v>
      </c>
      <c r="G39" s="29">
        <f>G40</f>
        <v>29.01</v>
      </c>
      <c r="H39" s="2">
        <f t="shared" si="0"/>
        <v>0.24175000000000002</v>
      </c>
    </row>
    <row r="40" spans="1:8" ht="42" customHeight="1">
      <c r="A40" s="26" t="s">
        <v>77</v>
      </c>
      <c r="B40" s="26" t="s">
        <v>13</v>
      </c>
      <c r="C40" s="26">
        <v>110</v>
      </c>
      <c r="D40" s="27" t="s">
        <v>78</v>
      </c>
      <c r="E40" s="28" t="s">
        <v>79</v>
      </c>
      <c r="F40" s="29">
        <f>F41</f>
        <v>120</v>
      </c>
      <c r="G40" s="29">
        <f>G41</f>
        <v>29.01</v>
      </c>
      <c r="H40" s="2">
        <f t="shared" si="0"/>
        <v>0.24175000000000002</v>
      </c>
    </row>
    <row r="41" spans="1:8" ht="57.75" customHeight="1">
      <c r="A41" s="26" t="s">
        <v>80</v>
      </c>
      <c r="B41" s="26" t="s">
        <v>24</v>
      </c>
      <c r="C41" s="26">
        <v>110</v>
      </c>
      <c r="D41" s="3" t="s">
        <v>81</v>
      </c>
      <c r="E41" s="28" t="s">
        <v>82</v>
      </c>
      <c r="F41" s="29">
        <v>120</v>
      </c>
      <c r="G41" s="29">
        <v>29.01</v>
      </c>
      <c r="H41" s="2">
        <f t="shared" si="0"/>
        <v>0.24175000000000002</v>
      </c>
    </row>
    <row r="42" spans="1:8" ht="39.75" customHeight="1">
      <c r="A42" s="26" t="s">
        <v>83</v>
      </c>
      <c r="B42" s="26" t="s">
        <v>13</v>
      </c>
      <c r="C42" s="26" t="s">
        <v>14</v>
      </c>
      <c r="D42" s="27" t="s">
        <v>84</v>
      </c>
      <c r="E42" s="28" t="s">
        <v>85</v>
      </c>
      <c r="F42" s="29">
        <f>F43</f>
        <v>9920.769059999999</v>
      </c>
      <c r="G42" s="29">
        <f>G43</f>
        <v>6254.29309</v>
      </c>
      <c r="H42" s="2">
        <f t="shared" si="0"/>
        <v>0.6304242193497851</v>
      </c>
    </row>
    <row r="43" spans="1:8" ht="68.25" customHeight="1">
      <c r="A43" s="26" t="s">
        <v>86</v>
      </c>
      <c r="B43" s="26" t="s">
        <v>13</v>
      </c>
      <c r="C43" s="26">
        <v>120</v>
      </c>
      <c r="D43" s="27" t="s">
        <v>87</v>
      </c>
      <c r="E43" s="28" t="s">
        <v>88</v>
      </c>
      <c r="F43" s="29">
        <f>F44+F46+F45+F48+F47</f>
        <v>9920.769059999999</v>
      </c>
      <c r="G43" s="29">
        <f>G44+G46+G45+G48+G47</f>
        <v>6254.29309</v>
      </c>
      <c r="H43" s="2">
        <f t="shared" si="0"/>
        <v>0.6304242193497851</v>
      </c>
    </row>
    <row r="44" spans="1:8" ht="68.25" customHeight="1">
      <c r="A44" s="26" t="s">
        <v>89</v>
      </c>
      <c r="B44" s="26" t="s">
        <v>13</v>
      </c>
      <c r="C44" s="26">
        <v>120</v>
      </c>
      <c r="D44" s="27" t="s">
        <v>90</v>
      </c>
      <c r="E44" s="28" t="s">
        <v>91</v>
      </c>
      <c r="F44" s="29">
        <v>8120.76906</v>
      </c>
      <c r="G44" s="29">
        <v>5238.99758</v>
      </c>
      <c r="H44" s="2">
        <f t="shared" si="0"/>
        <v>0.645135644332681</v>
      </c>
    </row>
    <row r="45" spans="1:8" ht="66" customHeight="1">
      <c r="A45" s="26" t="s">
        <v>92</v>
      </c>
      <c r="B45" s="26" t="s">
        <v>13</v>
      </c>
      <c r="C45" s="26">
        <v>120</v>
      </c>
      <c r="D45" s="39" t="s">
        <v>93</v>
      </c>
      <c r="E45" s="28"/>
      <c r="F45" s="29">
        <v>100</v>
      </c>
      <c r="G45" s="29">
        <v>0</v>
      </c>
      <c r="H45" s="2">
        <f t="shared" si="0"/>
        <v>0</v>
      </c>
    </row>
    <row r="46" spans="1:8" ht="52.5" customHeight="1">
      <c r="A46" s="26" t="s">
        <v>94</v>
      </c>
      <c r="B46" s="26" t="s">
        <v>13</v>
      </c>
      <c r="C46" s="26">
        <v>120</v>
      </c>
      <c r="D46" s="40" t="s">
        <v>95</v>
      </c>
      <c r="E46" s="28"/>
      <c r="F46" s="29">
        <v>1300</v>
      </c>
      <c r="G46" s="29">
        <v>912.72886</v>
      </c>
      <c r="H46" s="2">
        <f t="shared" si="0"/>
        <v>0.7020991230769231</v>
      </c>
    </row>
    <row r="47" spans="1:8" ht="52.5" customHeight="1">
      <c r="A47" s="26" t="s">
        <v>194</v>
      </c>
      <c r="B47" s="26" t="s">
        <v>13</v>
      </c>
      <c r="C47" s="26">
        <v>120</v>
      </c>
      <c r="D47" s="40" t="s">
        <v>195</v>
      </c>
      <c r="E47" s="28"/>
      <c r="F47" s="29">
        <v>300</v>
      </c>
      <c r="G47" s="29">
        <v>0</v>
      </c>
      <c r="H47" s="2">
        <f t="shared" si="0"/>
        <v>0</v>
      </c>
    </row>
    <row r="48" spans="1:8" ht="69" customHeight="1">
      <c r="A48" s="26" t="s">
        <v>170</v>
      </c>
      <c r="B48" s="26" t="s">
        <v>13</v>
      </c>
      <c r="C48" s="26">
        <v>120</v>
      </c>
      <c r="D48" s="41" t="s">
        <v>169</v>
      </c>
      <c r="E48" s="28"/>
      <c r="F48" s="29">
        <v>100</v>
      </c>
      <c r="G48" s="29">
        <v>102.56665</v>
      </c>
      <c r="H48" s="2">
        <f t="shared" si="0"/>
        <v>1.0256665</v>
      </c>
    </row>
    <row r="49" spans="1:8" ht="33" customHeight="1">
      <c r="A49" s="26" t="s">
        <v>96</v>
      </c>
      <c r="B49" s="26" t="s">
        <v>13</v>
      </c>
      <c r="C49" s="26" t="s">
        <v>14</v>
      </c>
      <c r="D49" s="27" t="s">
        <v>97</v>
      </c>
      <c r="E49" s="28" t="s">
        <v>98</v>
      </c>
      <c r="F49" s="29">
        <f>F50</f>
        <v>50</v>
      </c>
      <c r="G49" s="29">
        <f>G50</f>
        <v>1.8</v>
      </c>
      <c r="H49" s="2">
        <f t="shared" si="0"/>
        <v>0.036000000000000004</v>
      </c>
    </row>
    <row r="50" spans="1:8" ht="27.75" customHeight="1">
      <c r="A50" s="26" t="s">
        <v>99</v>
      </c>
      <c r="B50" s="26" t="s">
        <v>13</v>
      </c>
      <c r="C50" s="26">
        <v>130</v>
      </c>
      <c r="D50" s="40" t="s">
        <v>100</v>
      </c>
      <c r="E50" s="28" t="s">
        <v>101</v>
      </c>
      <c r="F50" s="29">
        <v>50</v>
      </c>
      <c r="G50" s="29">
        <v>1.8</v>
      </c>
      <c r="H50" s="2">
        <f t="shared" si="0"/>
        <v>0.036000000000000004</v>
      </c>
    </row>
    <row r="51" spans="1:8" ht="28.5" customHeight="1">
      <c r="A51" s="26" t="s">
        <v>102</v>
      </c>
      <c r="B51" s="26" t="s">
        <v>13</v>
      </c>
      <c r="C51" s="26" t="s">
        <v>14</v>
      </c>
      <c r="D51" s="42" t="s">
        <v>103</v>
      </c>
      <c r="E51" s="28"/>
      <c r="F51" s="29">
        <f>F53+F52</f>
        <v>400</v>
      </c>
      <c r="G51" s="29">
        <f>G53+G52</f>
        <v>275.04814</v>
      </c>
      <c r="H51" s="2">
        <f t="shared" si="0"/>
        <v>0.68762035</v>
      </c>
    </row>
    <row r="52" spans="1:8" ht="84" customHeight="1">
      <c r="A52" s="26" t="s">
        <v>104</v>
      </c>
      <c r="B52" s="26" t="s">
        <v>13</v>
      </c>
      <c r="C52" s="26">
        <v>410</v>
      </c>
      <c r="D52" s="42" t="s">
        <v>105</v>
      </c>
      <c r="E52" s="28"/>
      <c r="F52" s="29">
        <v>50</v>
      </c>
      <c r="G52" s="29">
        <v>0</v>
      </c>
      <c r="H52" s="2">
        <v>0</v>
      </c>
    </row>
    <row r="53" spans="1:8" ht="45.75" customHeight="1">
      <c r="A53" s="26" t="s">
        <v>106</v>
      </c>
      <c r="B53" s="26" t="s">
        <v>13</v>
      </c>
      <c r="C53" s="26">
        <v>430</v>
      </c>
      <c r="D53" s="42" t="s">
        <v>107</v>
      </c>
      <c r="E53" s="28"/>
      <c r="F53" s="29">
        <v>350</v>
      </c>
      <c r="G53" s="29">
        <v>275.04814</v>
      </c>
      <c r="H53" s="2">
        <f aca="true" t="shared" si="1" ref="H53:H83">G53/F53</f>
        <v>0.7858518285714285</v>
      </c>
    </row>
    <row r="54" spans="1:8" ht="12.75">
      <c r="A54" s="26" t="s">
        <v>108</v>
      </c>
      <c r="B54" s="26" t="s">
        <v>13</v>
      </c>
      <c r="C54" s="26" t="s">
        <v>14</v>
      </c>
      <c r="D54" s="42" t="s">
        <v>109</v>
      </c>
      <c r="E54" s="28"/>
      <c r="F54" s="29">
        <f>F59+F55+F56+F58+F57</f>
        <v>500</v>
      </c>
      <c r="G54" s="29">
        <f>G59+G55+G56+G58+G57</f>
        <v>32.191590000000005</v>
      </c>
      <c r="H54" s="2">
        <f t="shared" si="1"/>
        <v>0.06438318000000001</v>
      </c>
    </row>
    <row r="55" spans="1:8" ht="63.75">
      <c r="A55" s="26" t="s">
        <v>174</v>
      </c>
      <c r="B55" s="26" t="s">
        <v>13</v>
      </c>
      <c r="C55" s="26">
        <v>140</v>
      </c>
      <c r="D55" s="8" t="s">
        <v>171</v>
      </c>
      <c r="E55" s="28"/>
      <c r="F55" s="29">
        <v>100</v>
      </c>
      <c r="G55" s="29">
        <v>29.19159</v>
      </c>
      <c r="H55" s="2">
        <f t="shared" si="1"/>
        <v>0.2919159</v>
      </c>
    </row>
    <row r="56" spans="1:8" ht="74.25" customHeight="1">
      <c r="A56" s="26" t="s">
        <v>175</v>
      </c>
      <c r="B56" s="26" t="s">
        <v>13</v>
      </c>
      <c r="C56" s="26">
        <v>140</v>
      </c>
      <c r="D56" s="8" t="s">
        <v>172</v>
      </c>
      <c r="E56" s="28"/>
      <c r="F56" s="29">
        <v>250</v>
      </c>
      <c r="G56" s="29">
        <v>0</v>
      </c>
      <c r="H56" s="2">
        <f t="shared" si="1"/>
        <v>0</v>
      </c>
    </row>
    <row r="57" spans="1:8" ht="89.25">
      <c r="A57" s="26" t="s">
        <v>184</v>
      </c>
      <c r="B57" s="26" t="s">
        <v>13</v>
      </c>
      <c r="C57" s="26">
        <v>140</v>
      </c>
      <c r="D57" s="43" t="s">
        <v>185</v>
      </c>
      <c r="E57" s="28"/>
      <c r="F57" s="29">
        <v>90</v>
      </c>
      <c r="G57" s="29">
        <v>0</v>
      </c>
      <c r="H57" s="2">
        <f t="shared" si="1"/>
        <v>0</v>
      </c>
    </row>
    <row r="58" spans="1:8" ht="48" customHeight="1">
      <c r="A58" s="26" t="s">
        <v>176</v>
      </c>
      <c r="B58" s="26" t="s">
        <v>13</v>
      </c>
      <c r="C58" s="26">
        <v>140</v>
      </c>
      <c r="D58" s="8" t="s">
        <v>173</v>
      </c>
      <c r="E58" s="28"/>
      <c r="F58" s="29">
        <v>50</v>
      </c>
      <c r="G58" s="29">
        <v>3</v>
      </c>
      <c r="H58" s="2">
        <f t="shared" si="1"/>
        <v>0.06</v>
      </c>
    </row>
    <row r="59" spans="1:8" ht="51">
      <c r="A59" s="26" t="s">
        <v>177</v>
      </c>
      <c r="B59" s="26" t="s">
        <v>13</v>
      </c>
      <c r="C59" s="26">
        <v>140</v>
      </c>
      <c r="D59" s="8" t="s">
        <v>183</v>
      </c>
      <c r="E59" s="28"/>
      <c r="F59" s="29">
        <v>10</v>
      </c>
      <c r="G59" s="29">
        <v>0</v>
      </c>
      <c r="H59" s="2">
        <f t="shared" si="1"/>
        <v>0</v>
      </c>
    </row>
    <row r="60" spans="1:8" ht="12.75">
      <c r="A60" s="26" t="s">
        <v>110</v>
      </c>
      <c r="B60" s="26" t="s">
        <v>13</v>
      </c>
      <c r="C60" s="26" t="s">
        <v>14</v>
      </c>
      <c r="D60" s="27" t="s">
        <v>111</v>
      </c>
      <c r="E60" s="28" t="s">
        <v>112</v>
      </c>
      <c r="F60" s="29">
        <f>F61+F62</f>
        <v>100</v>
      </c>
      <c r="G60" s="29">
        <f>G61+G62</f>
        <v>0</v>
      </c>
      <c r="H60" s="2">
        <v>0</v>
      </c>
    </row>
    <row r="61" spans="1:8" ht="26.25" customHeight="1">
      <c r="A61" s="26" t="s">
        <v>113</v>
      </c>
      <c r="B61" s="26" t="s">
        <v>13</v>
      </c>
      <c r="C61" s="26">
        <v>180</v>
      </c>
      <c r="D61" s="8" t="s">
        <v>114</v>
      </c>
      <c r="E61" s="28"/>
      <c r="F61" s="29">
        <v>0</v>
      </c>
      <c r="G61" s="29">
        <v>0</v>
      </c>
      <c r="H61" s="2">
        <v>0</v>
      </c>
    </row>
    <row r="62" spans="1:8" ht="12.75">
      <c r="A62" s="26" t="s">
        <v>115</v>
      </c>
      <c r="B62" s="26" t="s">
        <v>13</v>
      </c>
      <c r="C62" s="26">
        <v>180</v>
      </c>
      <c r="D62" s="27" t="s">
        <v>116</v>
      </c>
      <c r="E62" s="28"/>
      <c r="F62" s="29">
        <v>100</v>
      </c>
      <c r="G62" s="29"/>
      <c r="H62" s="2">
        <v>0</v>
      </c>
    </row>
    <row r="63" spans="1:8" ht="12.75">
      <c r="A63" s="26" t="s">
        <v>117</v>
      </c>
      <c r="B63" s="26" t="s">
        <v>13</v>
      </c>
      <c r="C63" s="26" t="s">
        <v>14</v>
      </c>
      <c r="D63" s="27" t="s">
        <v>118</v>
      </c>
      <c r="E63" s="28" t="s">
        <v>119</v>
      </c>
      <c r="F63" s="29">
        <f>F64</f>
        <v>32866.19384</v>
      </c>
      <c r="G63" s="29">
        <f>G64</f>
        <v>32648.122239999997</v>
      </c>
      <c r="H63" s="2">
        <f t="shared" si="1"/>
        <v>0.9933648660060357</v>
      </c>
    </row>
    <row r="64" spans="1:8" ht="58.5" customHeight="1">
      <c r="A64" s="26" t="s">
        <v>120</v>
      </c>
      <c r="B64" s="26" t="s">
        <v>13</v>
      </c>
      <c r="C64" s="26" t="s">
        <v>14</v>
      </c>
      <c r="D64" s="27" t="s">
        <v>121</v>
      </c>
      <c r="E64" s="28" t="s">
        <v>122</v>
      </c>
      <c r="F64" s="29">
        <f>F65+F69+F71+F80</f>
        <v>32866.19384</v>
      </c>
      <c r="G64" s="29">
        <f>G65+G69+G71+G80</f>
        <v>32648.122239999997</v>
      </c>
      <c r="H64" s="2">
        <f t="shared" si="1"/>
        <v>0.9933648660060357</v>
      </c>
    </row>
    <row r="65" spans="1:8" ht="26.25" customHeight="1">
      <c r="A65" s="26" t="s">
        <v>123</v>
      </c>
      <c r="B65" s="26" t="s">
        <v>13</v>
      </c>
      <c r="C65" s="26">
        <v>150</v>
      </c>
      <c r="D65" s="27" t="s">
        <v>124</v>
      </c>
      <c r="E65" s="28" t="s">
        <v>125</v>
      </c>
      <c r="F65" s="29">
        <f>F66</f>
        <v>4924</v>
      </c>
      <c r="G65" s="29">
        <f>G66</f>
        <v>4924</v>
      </c>
      <c r="H65" s="2">
        <f t="shared" si="1"/>
        <v>1</v>
      </c>
    </row>
    <row r="66" spans="1:8" ht="12.75">
      <c r="A66" s="26" t="s">
        <v>126</v>
      </c>
      <c r="B66" s="26" t="s">
        <v>13</v>
      </c>
      <c r="C66" s="26">
        <v>150</v>
      </c>
      <c r="D66" s="27" t="s">
        <v>127</v>
      </c>
      <c r="E66" s="28" t="s">
        <v>128</v>
      </c>
      <c r="F66" s="29">
        <f>F67+F68</f>
        <v>4924</v>
      </c>
      <c r="G66" s="29">
        <f>G67+G68</f>
        <v>4924</v>
      </c>
      <c r="H66" s="2">
        <f t="shared" si="1"/>
        <v>1</v>
      </c>
    </row>
    <row r="67" spans="1:8" ht="27" customHeight="1">
      <c r="A67" s="26" t="s">
        <v>129</v>
      </c>
      <c r="B67" s="26" t="s">
        <v>13</v>
      </c>
      <c r="C67" s="26">
        <v>150</v>
      </c>
      <c r="D67" s="27" t="s">
        <v>130</v>
      </c>
      <c r="E67" s="28" t="s">
        <v>131</v>
      </c>
      <c r="F67" s="29">
        <v>1424</v>
      </c>
      <c r="G67" s="29">
        <v>1424</v>
      </c>
      <c r="H67" s="2">
        <f t="shared" si="1"/>
        <v>1</v>
      </c>
    </row>
    <row r="68" spans="1:8" ht="27" customHeight="1">
      <c r="A68" s="26" t="s">
        <v>178</v>
      </c>
      <c r="B68" s="26" t="s">
        <v>13</v>
      </c>
      <c r="C68" s="26">
        <v>150</v>
      </c>
      <c r="D68" s="27" t="s">
        <v>130</v>
      </c>
      <c r="E68" s="28" t="s">
        <v>131</v>
      </c>
      <c r="F68" s="29">
        <v>3500</v>
      </c>
      <c r="G68" s="29">
        <v>3500</v>
      </c>
      <c r="H68" s="2">
        <f t="shared" si="1"/>
        <v>1</v>
      </c>
    </row>
    <row r="69" spans="1:8" ht="25.5" customHeight="1">
      <c r="A69" s="26" t="s">
        <v>132</v>
      </c>
      <c r="B69" s="26" t="s">
        <v>13</v>
      </c>
      <c r="C69" s="26">
        <v>150</v>
      </c>
      <c r="D69" s="27" t="s">
        <v>133</v>
      </c>
      <c r="E69" s="28" t="s">
        <v>134</v>
      </c>
      <c r="F69" s="29">
        <f>F70</f>
        <v>10722.27948</v>
      </c>
      <c r="G69" s="29">
        <f>G70</f>
        <v>10591.76442</v>
      </c>
      <c r="H69" s="2">
        <f t="shared" si="1"/>
        <v>0.9878276759859276</v>
      </c>
    </row>
    <row r="70" spans="1:8" ht="12.75">
      <c r="A70" s="26" t="s">
        <v>135</v>
      </c>
      <c r="B70" s="26" t="s">
        <v>13</v>
      </c>
      <c r="C70" s="26">
        <v>150</v>
      </c>
      <c r="D70" s="27" t="s">
        <v>136</v>
      </c>
      <c r="E70" s="28" t="s">
        <v>137</v>
      </c>
      <c r="F70" s="29">
        <v>10722.27948</v>
      </c>
      <c r="G70" s="29">
        <v>10591.76442</v>
      </c>
      <c r="H70" s="2">
        <f t="shared" si="1"/>
        <v>0.9878276759859276</v>
      </c>
    </row>
    <row r="71" spans="1:8" ht="29.25" customHeight="1">
      <c r="A71" s="26" t="s">
        <v>138</v>
      </c>
      <c r="B71" s="26" t="s">
        <v>13</v>
      </c>
      <c r="C71" s="26">
        <v>150</v>
      </c>
      <c r="D71" s="27" t="s">
        <v>139</v>
      </c>
      <c r="E71" s="28" t="s">
        <v>140</v>
      </c>
      <c r="F71" s="29">
        <f>F74+F76+F78+F72</f>
        <v>679.2153599999999</v>
      </c>
      <c r="G71" s="29">
        <f>G74+G76+G78+G72</f>
        <v>594.9425799999999</v>
      </c>
      <c r="H71" s="2">
        <f t="shared" si="1"/>
        <v>0.8759262746943767</v>
      </c>
    </row>
    <row r="72" spans="1:8" ht="32.25" customHeight="1">
      <c r="A72" s="26" t="s">
        <v>141</v>
      </c>
      <c r="B72" s="26" t="s">
        <v>13</v>
      </c>
      <c r="C72" s="26">
        <v>150</v>
      </c>
      <c r="D72" s="42" t="s">
        <v>142</v>
      </c>
      <c r="E72" s="28"/>
      <c r="F72" s="29">
        <f>F73</f>
        <v>52.81536</v>
      </c>
      <c r="G72" s="29">
        <f>G73</f>
        <v>52.81536</v>
      </c>
      <c r="H72" s="2">
        <f t="shared" si="1"/>
        <v>1</v>
      </c>
    </row>
    <row r="73" spans="1:8" ht="33" customHeight="1">
      <c r="A73" s="26" t="s">
        <v>141</v>
      </c>
      <c r="B73" s="26" t="s">
        <v>13</v>
      </c>
      <c r="C73" s="26">
        <v>150</v>
      </c>
      <c r="D73" s="42" t="s">
        <v>143</v>
      </c>
      <c r="E73" s="28"/>
      <c r="F73" s="29">
        <v>52.81536</v>
      </c>
      <c r="G73" s="29">
        <v>52.81536</v>
      </c>
      <c r="H73" s="2">
        <f t="shared" si="1"/>
        <v>1</v>
      </c>
    </row>
    <row r="74" spans="1:8" ht="28.5" customHeight="1">
      <c r="A74" s="26" t="s">
        <v>144</v>
      </c>
      <c r="B74" s="26" t="s">
        <v>13</v>
      </c>
      <c r="C74" s="26">
        <v>150</v>
      </c>
      <c r="D74" s="27" t="s">
        <v>145</v>
      </c>
      <c r="E74" s="28" t="s">
        <v>146</v>
      </c>
      <c r="F74" s="29">
        <f>F75</f>
        <v>276.1</v>
      </c>
      <c r="G74" s="29">
        <f>G75</f>
        <v>276.1</v>
      </c>
      <c r="H74" s="2">
        <f t="shared" si="1"/>
        <v>1</v>
      </c>
    </row>
    <row r="75" spans="1:8" ht="42" customHeight="1">
      <c r="A75" s="26" t="s">
        <v>144</v>
      </c>
      <c r="B75" s="26" t="s">
        <v>13</v>
      </c>
      <c r="C75" s="26">
        <v>150</v>
      </c>
      <c r="D75" s="27" t="s">
        <v>147</v>
      </c>
      <c r="E75" s="28" t="s">
        <v>148</v>
      </c>
      <c r="F75" s="29">
        <v>276.1</v>
      </c>
      <c r="G75" s="29">
        <v>276.1</v>
      </c>
      <c r="H75" s="2">
        <f t="shared" si="1"/>
        <v>1</v>
      </c>
    </row>
    <row r="76" spans="1:8" ht="29.25" customHeight="1">
      <c r="A76" s="26" t="s">
        <v>149</v>
      </c>
      <c r="B76" s="26" t="s">
        <v>13</v>
      </c>
      <c r="C76" s="26">
        <v>150</v>
      </c>
      <c r="D76" s="27" t="s">
        <v>150</v>
      </c>
      <c r="E76" s="28" t="s">
        <v>151</v>
      </c>
      <c r="F76" s="29">
        <f>F77</f>
        <v>328</v>
      </c>
      <c r="G76" s="29">
        <f>G77</f>
        <v>243.72722</v>
      </c>
      <c r="H76" s="2">
        <f t="shared" si="1"/>
        <v>0.7430707926829268</v>
      </c>
    </row>
    <row r="77" spans="1:8" ht="40.5" customHeight="1">
      <c r="A77" s="26" t="s">
        <v>152</v>
      </c>
      <c r="B77" s="26" t="s">
        <v>13</v>
      </c>
      <c r="C77" s="26">
        <v>150</v>
      </c>
      <c r="D77" s="27" t="s">
        <v>153</v>
      </c>
      <c r="E77" s="28" t="s">
        <v>154</v>
      </c>
      <c r="F77" s="29">
        <v>328</v>
      </c>
      <c r="G77" s="29">
        <v>243.72722</v>
      </c>
      <c r="H77" s="2">
        <f t="shared" si="1"/>
        <v>0.7430707926829268</v>
      </c>
    </row>
    <row r="78" spans="1:8" ht="32.25" customHeight="1">
      <c r="A78" s="26" t="s">
        <v>155</v>
      </c>
      <c r="B78" s="26" t="s">
        <v>13</v>
      </c>
      <c r="C78" s="26">
        <v>150</v>
      </c>
      <c r="D78" s="27" t="s">
        <v>156</v>
      </c>
      <c r="E78" s="28" t="s">
        <v>157</v>
      </c>
      <c r="F78" s="29">
        <f>F79</f>
        <v>22.3</v>
      </c>
      <c r="G78" s="29">
        <f>G79</f>
        <v>22.3</v>
      </c>
      <c r="H78" s="2">
        <f t="shared" si="1"/>
        <v>1</v>
      </c>
    </row>
    <row r="79" spans="1:8" ht="68.25" customHeight="1">
      <c r="A79" s="26" t="s">
        <v>155</v>
      </c>
      <c r="B79" s="26" t="s">
        <v>13</v>
      </c>
      <c r="C79" s="26">
        <v>150</v>
      </c>
      <c r="D79" s="27" t="s">
        <v>158</v>
      </c>
      <c r="E79" s="28" t="s">
        <v>159</v>
      </c>
      <c r="F79" s="29">
        <v>22.3</v>
      </c>
      <c r="G79" s="29">
        <v>22.3</v>
      </c>
      <c r="H79" s="2">
        <f t="shared" si="1"/>
        <v>1</v>
      </c>
    </row>
    <row r="80" spans="1:8" ht="12.75">
      <c r="A80" s="26" t="s">
        <v>160</v>
      </c>
      <c r="B80" s="26" t="s">
        <v>13</v>
      </c>
      <c r="C80" s="26">
        <v>150</v>
      </c>
      <c r="D80" s="27" t="s">
        <v>161</v>
      </c>
      <c r="E80" s="28" t="s">
        <v>162</v>
      </c>
      <c r="F80" s="29">
        <f>F81</f>
        <v>16540.699</v>
      </c>
      <c r="G80" s="29">
        <f>G81</f>
        <v>16537.41524</v>
      </c>
      <c r="H80" s="2">
        <f t="shared" si="1"/>
        <v>0.9998014739280364</v>
      </c>
    </row>
    <row r="81" spans="1:8" ht="12.75">
      <c r="A81" s="26" t="s">
        <v>163</v>
      </c>
      <c r="B81" s="26" t="s">
        <v>13</v>
      </c>
      <c r="C81" s="26">
        <v>150</v>
      </c>
      <c r="D81" s="27" t="s">
        <v>164</v>
      </c>
      <c r="E81" s="28" t="s">
        <v>165</v>
      </c>
      <c r="F81" s="29">
        <f>F82</f>
        <v>16540.699</v>
      </c>
      <c r="G81" s="29">
        <f>G82</f>
        <v>16537.41524</v>
      </c>
      <c r="H81" s="2">
        <f t="shared" si="1"/>
        <v>0.9998014739280364</v>
      </c>
    </row>
    <row r="82" spans="1:8" ht="27" customHeight="1">
      <c r="A82" s="26" t="s">
        <v>163</v>
      </c>
      <c r="B82" s="26" t="s">
        <v>13</v>
      </c>
      <c r="C82" s="26">
        <v>150</v>
      </c>
      <c r="D82" s="27" t="s">
        <v>166</v>
      </c>
      <c r="E82" s="28" t="s">
        <v>167</v>
      </c>
      <c r="F82" s="29">
        <v>16540.699</v>
      </c>
      <c r="G82" s="29">
        <v>16537.41524</v>
      </c>
      <c r="H82" s="2">
        <f t="shared" si="1"/>
        <v>0.9998014739280364</v>
      </c>
    </row>
    <row r="83" spans="1:8" ht="12.75">
      <c r="A83" s="20"/>
      <c r="B83" s="20"/>
      <c r="C83" s="44"/>
      <c r="D83" s="45" t="s">
        <v>168</v>
      </c>
      <c r="E83" s="46"/>
      <c r="F83" s="47">
        <f>F14+F63</f>
        <v>83388.36290000001</v>
      </c>
      <c r="G83" s="47">
        <f>G14+G63</f>
        <v>70092.71827</v>
      </c>
      <c r="H83" s="4">
        <f t="shared" si="1"/>
        <v>0.8405575530251834</v>
      </c>
    </row>
  </sheetData>
  <sheetProtection selectLockedCells="1" selectUnlockedCells="1"/>
  <mergeCells count="11">
    <mergeCell ref="H11:H12"/>
    <mergeCell ref="G1:H1"/>
    <mergeCell ref="A8:H8"/>
    <mergeCell ref="A9:H9"/>
    <mergeCell ref="A11:A12"/>
    <mergeCell ref="B11:B12"/>
    <mergeCell ref="C11:C12"/>
    <mergeCell ref="D11:D12"/>
    <mergeCell ref="E11:E12"/>
    <mergeCell ref="F11:F12"/>
    <mergeCell ref="G11:G12"/>
  </mergeCells>
  <printOptions/>
  <pageMargins left="0.7875" right="0.39375" top="0.5513888888888889" bottom="0.5902777777777778" header="0.5118055555555555" footer="0.19652777777777777"/>
  <pageSetup fitToHeight="37" fitToWidth="1"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2022-06-07T06:05:19Z</cp:lastPrinted>
  <dcterms:modified xsi:type="dcterms:W3CDTF">2024-03-21T07:38:00Z</dcterms:modified>
  <cp:category/>
  <cp:version/>
  <cp:contentType/>
  <cp:contentStatus/>
</cp:coreProperties>
</file>