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24" activeTab="0"/>
  </bookViews>
  <sheets>
    <sheet name="Таблица1 (2)" sheetId="1" r:id="rId1"/>
  </sheets>
  <definedNames>
    <definedName name="_Otchet_Period_Source__AT_ObjectName" localSheetId="0">'Таблица1 (2)'!#REF!</definedName>
    <definedName name="_Otchet_Period_Source__AT_ObjectName">#REF!</definedName>
    <definedName name="_PBuh_">#REF!</definedName>
    <definedName name="_PBuhN_">#REF!</definedName>
    <definedName name="_Period_" localSheetId="0">'Таблица1 (2)'!#REF!</definedName>
    <definedName name="_Period_">#REF!</definedName>
    <definedName name="_PRuk_">#REF!</definedName>
    <definedName name="_PRukN_">#REF!</definedName>
    <definedName name="_RDate_" localSheetId="0">'Таблица1 (2)'!#REF!</definedName>
    <definedName name="_RDate_">#REF!</definedName>
    <definedName name="_СпрАдм_" localSheetId="0">'Таблица1 (2)'!#REF!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(2)'!$8:$10</definedName>
  </definedNames>
  <calcPr fullCalcOnLoad="1"/>
</workbook>
</file>

<file path=xl/sharedStrings.xml><?xml version="1.0" encoding="utf-8"?>
<sst xmlns="http://schemas.openxmlformats.org/spreadsheetml/2006/main" count="142" uniqueCount="127">
  <si>
    <t>Приложение 1</t>
  </si>
  <si>
    <t>ОТЧЕТ</t>
  </si>
  <si>
    <t>тыс. руб.</t>
  </si>
  <si>
    <t xml:space="preserve">Код бюджетной классификации </t>
  </si>
  <si>
    <t xml:space="preserve"> Наименование показателя</t>
  </si>
  <si>
    <t>Код листа</t>
  </si>
  <si>
    <t>Утверждено</t>
  </si>
  <si>
    <t>Исполнено</t>
  </si>
  <si>
    <t>% исполнения</t>
  </si>
  <si>
    <t>2</t>
  </si>
  <si>
    <t xml:space="preserve"> 1 00 00000 00 0000 000</t>
  </si>
  <si>
    <t>НАЛОГОВЫЕ И НЕНАЛОГОВЫЕ ДОХОДЫ - всего, в том числе:</t>
  </si>
  <si>
    <t>000 1 00 00000 00 0000 000</t>
  </si>
  <si>
    <t xml:space="preserve"> 1 01 02000 01 0000 110</t>
  </si>
  <si>
    <t>Налог на доходы физических лиц</t>
  </si>
  <si>
    <t>000 1 01 02000 01 0000 110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</si>
  <si>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</si>
  <si>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</si>
  <si>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</si>
  <si>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</si>
  <si>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</si>
  <si>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</si>
  <si>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000 1 05 00000 00 0000 000</t>
  </si>
  <si>
    <t xml:space="preserve"> 1 05 03000 01 0000 110</t>
  </si>
  <si>
    <t>Единый сельскохозяйственный налог</t>
  </si>
  <si>
    <t>000 1 05 03000 01 0000 110</t>
  </si>
  <si>
    <t xml:space="preserve"> 1 06 00000 00 0000 000</t>
  </si>
  <si>
    <t>НАЛОГИ НА ИМУЩЕСТВО</t>
  </si>
  <si>
    <t>000 1 06 00000 00 0000 000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</si>
  <si>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</si>
  <si>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</si>
  <si>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000 1 06 02000 02 0000 110</t>
  </si>
  <si>
    <t xml:space="preserve"> 1 06 06000 13 0000 110</t>
  </si>
  <si>
    <t>Земельный налог</t>
  </si>
  <si>
    <t>000 1 06 06000 00 0000 110</t>
  </si>
  <si>
    <t xml:space="preserve"> 1 08 00000 00 0000 000</t>
  </si>
  <si>
    <t>ГОСУДАРСТВЕННАЯ ПОШЛИНА</t>
  </si>
  <si>
    <t>000 1 08 00000 00 0000 000</t>
  </si>
  <si>
    <t xml:space="preserve"> 1 08 04000 01 1000 110</t>
  </si>
  <si>
    <t>Государственная   пошлина   за   совершение нотариальных действий  должностными  лицами органов      местного       самоуправления, уполномоченными    в         соответствии с законодательными     актами      РФ   на   совершение   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</si>
  <si>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</si>
  <si>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</si>
  <si>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</si>
  <si>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</si>
  <si>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</si>
  <si>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000 1 11 05010 00 0000 120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</si>
  <si>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</si>
  <si>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</si>
  <si>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</si>
  <si>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</si>
  <si>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1 13 00000 00 0000 000</t>
  </si>
  <si>
    <t>ДОХОДЫ ОТ ОКАЗАНИЯ ПЛАТНЫХ УСЛУГ (РАБОТ) И КОМПЕНСАЦИИ ЗАТРАТ ГОСУДАРСТВА</t>
  </si>
  <si>
    <t>000 1 13 00000 00 0000 000</t>
  </si>
  <si>
    <t xml:space="preserve">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</si>
  <si>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</si>
  <si>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1 14 00000 00 0000 000</t>
  </si>
  <si>
    <t>ДОХОДЫ ОТ ПРОДАЖИ МАТЕРИАЛЬНЫХ И НЕМАТЕРИАЛЬНЫХ И АКТИВОВ</t>
  </si>
  <si>
    <t xml:space="preserve">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</si>
  <si>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</si>
  <si>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</si>
  <si>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</si>
  <si>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1 16 00000 00 0000 000</t>
  </si>
  <si>
    <t>ШТРАФЫ, САНКЦИИ, ВОЗМЕЩЕНИЕ УЩЕРБА</t>
  </si>
  <si>
    <t xml:space="preserve">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</si>
  <si>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</si>
  <si>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1 17 00000 00 0000 000</t>
  </si>
  <si>
    <t>ПРОЧИЕ НЕНАЛОГОВЫЕ ДОХОДЫ</t>
  </si>
  <si>
    <t xml:space="preserve"> 1 17 01050 13 0000 180</t>
  </si>
  <si>
    <t>Невыясненные поступления,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</si>
  <si>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</si>
  <si>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</si>
  <si>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000 1 17 05050 05 0000 180</t>
  </si>
  <si>
    <t xml:space="preserve"> 2 00 00000 00 0000 000</t>
  </si>
  <si>
    <t>БЕЗВОЗМЕЗДНЫЕ ПОСТУПЛЕНИЯ - всего, в том числе:</t>
  </si>
  <si>
    <t>000 2 00 00000 00 0000 000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</si>
  <si>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</si>
  <si>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</si>
  <si>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</si>
  <si>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- всего, в том числе:</t>
  </si>
  <si>
    <t>Дотации бюджетам городских поселений на выравнивание бюджетной обеспеченности</t>
  </si>
  <si>
    <t>000 2 02 01001 05 0000 151</t>
  </si>
  <si>
    <t>Субсидии - всего, в том числе:</t>
  </si>
  <si>
    <t>000 2 02 02000 00 0000 151</t>
  </si>
  <si>
    <t>000 2 02 02009 05 0000 151</t>
  </si>
  <si>
    <t>Субвенции - всего, в том числе:</t>
  </si>
  <si>
    <t>000 2 02 03000 00 0000 151</t>
  </si>
  <si>
    <t>На выполнение полномочий по государственной регистрации актов гражданского состояния, в том числе:</t>
  </si>
  <si>
    <t>за счет средств Краевого бюджета</t>
  </si>
  <si>
    <t>000 2 02 03015 05 0000 151</t>
  </si>
  <si>
    <t>На 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</si>
  <si>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000 2 02 03022 05 0000 151</t>
  </si>
  <si>
    <t xml:space="preserve">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 </t>
  </si>
  <si>
    <t>000 2 02 03024 05 0000 151</t>
  </si>
  <si>
    <t xml:space="preserve"> 2 02 49999 13 0000 151</t>
  </si>
  <si>
    <t>Иные межбюджетные трансферты - всего, в том числе:</t>
  </si>
  <si>
    <t>000 2 02 04000 00 0000 151</t>
  </si>
  <si>
    <r>
      <t xml:space="preserve">На </t>
    </r>
    <r>
      <rPr>
        <sz val="10"/>
        <color indexed="8"/>
        <rFont val="Times New Roman"/>
        <family val="1"/>
      </rPr>
      <t>оплату коммунальных услуг муниципальными учреждениями, финансируемыми из бюджетов поселений</t>
    </r>
  </si>
  <si>
    <t>000 2 02 04005 05 0000 151</t>
  </si>
  <si>
    <r>
      <t xml:space="preserve">На оплату труда </t>
    </r>
    <r>
      <rPr>
        <sz val="10"/>
        <color indexed="8"/>
        <rFont val="Times New Roman"/>
        <family val="1"/>
      </rPr>
      <t xml:space="preserve"> (с учетом повышения оплаты труда) работников муниципальных учреждений, финансируемых за счет средств бюджетов поселений</t>
    </r>
  </si>
  <si>
    <t>000 2 02 04025 05 0000 151</t>
  </si>
  <si>
    <t>ИТОГО ДОХОДОВ:</t>
  </si>
  <si>
    <t>На  реализацию основных мероприятий государственной программы Камчатского края "Формирование современной городской среды в Камчатском крае". Подпрограмма "Современная городская среда в Камчатском крае"</t>
  </si>
  <si>
    <t xml:space="preserve"> 2 02 15001 13 0000 150</t>
  </si>
  <si>
    <t xml:space="preserve"> 2 02 29999 13 0000 150</t>
  </si>
  <si>
    <t xml:space="preserve"> 2 02 25555 13 0000 150</t>
  </si>
  <si>
    <t xml:space="preserve"> 2 02 35930 13 0000 150</t>
  </si>
  <si>
    <t xml:space="preserve"> 2 02 35118 13 0000 150</t>
  </si>
  <si>
    <t xml:space="preserve"> 2 02 30022 13 0000 150</t>
  </si>
  <si>
    <t xml:space="preserve"> 2 02 30024 13 0000 150</t>
  </si>
  <si>
    <t xml:space="preserve"> 2 02 49999 13 0000 150</t>
  </si>
  <si>
    <t>На приобретение квартиры для многодетной семьи</t>
  </si>
  <si>
    <t>об исполнении доходов местного бюджета по кодам классификации доходов бюджетов за 2019 год</t>
  </si>
  <si>
    <t>На реализацию основных мероприятий государственной программы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". Подпрограмма "Энергосбережение и повышение энергетической эффективности в Камчатском крае"</t>
  </si>
  <si>
    <t>На  реализацию основных мероприятий государственной программы Камчатского края "Ликвидация мест стихийного несанкционированного размещение отходов производства и потребления ". Подпрограмма "Выявление случаев причинения вреда окружающей среде при размещении бесхозяйственных отходов,в том числе твердых коммунальных отходов,и ликвидация последствий такого вреда"</t>
  </si>
  <si>
    <t xml:space="preserve">за счет средств Федерального бюджета </t>
  </si>
  <si>
    <t xml:space="preserve">На осуществление полномочий по осуществлению первичного воинского учета на территориях, где отсутствуют военные комиссариаты </t>
  </si>
  <si>
    <t>На реализацию основных мероприятий муниципальной программы "Содействие занятости населения Усть-Большерецкого муниципального района на 2019 год". Подпрограмма: "Трудоустройство граждан ищущих работу".</t>
  </si>
  <si>
    <t>На реализацию основных мероприятий муниципальной программы "Содействие занятости населения Усть-Большерецкого муниципального района на 2019 год". Подпрограмма: "Временное трудоустройство несовершеннолетних граждан от 14 до 18 лет".</t>
  </si>
  <si>
    <t>Для ветеранов</t>
  </si>
  <si>
    <t>На благоустройство территорий</t>
  </si>
  <si>
    <t>На оказание материальной помощи категории граждан</t>
  </si>
  <si>
    <t>На устройство автобусных остановок</t>
  </si>
  <si>
    <t>На поддержку мер на содержание ФОК</t>
  </si>
  <si>
    <t>На выполнение работ по ремонту жилых помещений,находящихся в муниципальной собственности</t>
  </si>
  <si>
    <t>На ремонт гаража</t>
  </si>
  <si>
    <t>"Об исполнении местного бюджета Озерновского городского поселения за 2019 год"</t>
  </si>
  <si>
    <t>к Решению Собрания депутатов Озерновского городского поселения от "23"  июня  2020 года № 185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</si>
</sst>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#,##0.00000"/>
  </numFmts>
  <fonts count="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55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9" fontId="3" fillId="0" borderId="0" xfId="55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0" fontId="3" fillId="0" borderId="10" xfId="58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vertical="center"/>
    </xf>
    <xf numFmtId="0" fontId="5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9" fontId="5" fillId="0" borderId="10" xfId="55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6" fillId="0" borderId="14" xfId="0" applyNumberFormat="1" applyFont="1" applyBorder="1" applyAlignment="1">
      <alignment horizontal="justify" wrapText="1"/>
    </xf>
    <xf numFmtId="49" fontId="6" fillId="0" borderId="14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right"/>
    </xf>
    <xf numFmtId="175" fontId="6" fillId="0" borderId="15" xfId="0" applyNumberFormat="1" applyFont="1" applyBorder="1" applyAlignment="1">
      <alignment horizontal="right"/>
    </xf>
    <xf numFmtId="9" fontId="6" fillId="0" borderId="10" xfId="55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justify" vertical="top" wrapText="1"/>
    </xf>
    <xf numFmtId="175" fontId="5" fillId="0" borderId="15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justify" vertical="center" wrapText="1"/>
    </xf>
    <xf numFmtId="0" fontId="4" fillId="0" borderId="0" xfId="0" applyFont="1" applyAlignment="1">
      <alignment/>
    </xf>
    <xf numFmtId="2" fontId="7" fillId="0" borderId="10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right" wrapText="1"/>
    </xf>
    <xf numFmtId="49" fontId="8" fillId="0" borderId="14" xfId="0" applyNumberFormat="1" applyFont="1" applyBorder="1" applyAlignment="1">
      <alignment horizontal="right"/>
    </xf>
    <xf numFmtId="175" fontId="8" fillId="0" borderId="10" xfId="0" applyNumberFormat="1" applyFont="1" applyBorder="1" applyAlignment="1">
      <alignment horizontal="right"/>
    </xf>
    <xf numFmtId="175" fontId="8" fillId="0" borderId="15" xfId="0" applyNumberFormat="1" applyFont="1" applyBorder="1" applyAlignment="1">
      <alignment horizontal="right"/>
    </xf>
    <xf numFmtId="9" fontId="8" fillId="0" borderId="10" xfId="55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9" fontId="3" fillId="0" borderId="10" xfId="55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90" zoomScaleNormal="90" zoomScalePageLayoutView="0" workbookViewId="0" topLeftCell="A1">
      <selection activeCell="J9" sqref="J9"/>
    </sheetView>
  </sheetViews>
  <sheetFormatPr defaultColWidth="9.00390625" defaultRowHeight="12.75"/>
  <cols>
    <col min="1" max="1" width="21.00390625" style="1" customWidth="1"/>
    <col min="2" max="2" width="61.75390625" style="2" customWidth="1"/>
    <col min="3" max="3" width="0" style="2" hidden="1" customWidth="1"/>
    <col min="4" max="5" width="14.625" style="2" customWidth="1"/>
    <col min="6" max="6" width="13.75390625" style="3" customWidth="1"/>
    <col min="7" max="16384" width="9.125" style="2" customWidth="1"/>
  </cols>
  <sheetData>
    <row r="1" spans="2:6" ht="15.75">
      <c r="B1" s="4"/>
      <c r="F1" s="5" t="s">
        <v>0</v>
      </c>
    </row>
    <row r="2" spans="2:6" ht="12.75" customHeight="1">
      <c r="B2" s="6"/>
      <c r="C2" s="6"/>
      <c r="D2" s="7"/>
      <c r="F2" s="5" t="s">
        <v>126</v>
      </c>
    </row>
    <row r="3" spans="3:6" ht="15.75">
      <c r="C3" s="6"/>
      <c r="D3" s="7"/>
      <c r="F3" s="5" t="s">
        <v>125</v>
      </c>
    </row>
    <row r="4" spans="3:6" ht="15.75">
      <c r="C4" s="6"/>
      <c r="D4" s="7"/>
      <c r="F4" s="5"/>
    </row>
    <row r="5" spans="1:6" ht="15.75" customHeight="1">
      <c r="A5" s="44" t="s">
        <v>1</v>
      </c>
      <c r="B5" s="44"/>
      <c r="C5" s="44"/>
      <c r="D5" s="44"/>
      <c r="E5" s="44"/>
      <c r="F5" s="44"/>
    </row>
    <row r="6" spans="1:6" ht="19.5" customHeight="1">
      <c r="A6" s="45" t="s">
        <v>111</v>
      </c>
      <c r="B6" s="45"/>
      <c r="C6" s="45"/>
      <c r="D6" s="45"/>
      <c r="E6" s="45"/>
      <c r="F6" s="45"/>
    </row>
    <row r="7" spans="1:6" ht="15.75">
      <c r="A7" s="8"/>
      <c r="B7" s="9"/>
      <c r="C7" s="10"/>
      <c r="D7" s="11"/>
      <c r="E7" s="9"/>
      <c r="F7" s="5" t="s">
        <v>2</v>
      </c>
    </row>
    <row r="8" spans="1:6" ht="26.25" customHeight="1">
      <c r="A8" s="46" t="s">
        <v>3</v>
      </c>
      <c r="B8" s="47" t="s">
        <v>4</v>
      </c>
      <c r="C8" s="46" t="s">
        <v>5</v>
      </c>
      <c r="D8" s="48" t="s">
        <v>6</v>
      </c>
      <c r="E8" s="49" t="s">
        <v>7</v>
      </c>
      <c r="F8" s="50" t="s">
        <v>8</v>
      </c>
    </row>
    <row r="9" spans="1:6" ht="15.75">
      <c r="A9" s="46"/>
      <c r="B9" s="47"/>
      <c r="C9" s="46"/>
      <c r="D9" s="48"/>
      <c r="E9" s="49"/>
      <c r="F9" s="50"/>
    </row>
    <row r="10" spans="1:6" ht="15.75">
      <c r="A10" s="12">
        <v>1</v>
      </c>
      <c r="B10" s="13">
        <v>2</v>
      </c>
      <c r="C10" s="14" t="s">
        <v>9</v>
      </c>
      <c r="D10" s="15">
        <v>3</v>
      </c>
      <c r="E10" s="16">
        <v>4</v>
      </c>
      <c r="F10" s="17">
        <v>5</v>
      </c>
    </row>
    <row r="11" spans="1:6" s="1" customFormat="1" ht="16.5" customHeight="1">
      <c r="A11" s="18" t="s">
        <v>10</v>
      </c>
      <c r="B11" s="19" t="s">
        <v>11</v>
      </c>
      <c r="C11" s="20" t="s">
        <v>12</v>
      </c>
      <c r="D11" s="21">
        <f>D12+D13+D15+D17+D20+D22+D26+D33+D28+D31</f>
        <v>63873.72445</v>
      </c>
      <c r="E11" s="21">
        <f>E12+E13+E15+E17+E20+E22+E26+E33+E28+E31</f>
        <v>63012.33163</v>
      </c>
      <c r="F11" s="22">
        <f aca="true" t="shared" si="0" ref="F11:F33">E11/D11</f>
        <v>0.9865141288156087</v>
      </c>
    </row>
    <row r="12" spans="1:6" s="1" customFormat="1" ht="15.75">
      <c r="A12" s="23" t="s">
        <v>13</v>
      </c>
      <c r="B12" s="24" t="s">
        <v>14</v>
      </c>
      <c r="C12" s="25" t="s">
        <v>15</v>
      </c>
      <c r="D12" s="26">
        <v>26520</v>
      </c>
      <c r="E12" s="27">
        <v>28247.75498</v>
      </c>
      <c r="F12" s="28">
        <f t="shared" si="0"/>
        <v>1.0651491319758672</v>
      </c>
    </row>
    <row r="13" spans="1:6" s="1" customFormat="1" ht="27" customHeight="1">
      <c r="A13" s="23" t="s">
        <v>16</v>
      </c>
      <c r="B13" s="24" t="s">
        <v>17</v>
      </c>
      <c r="C13" s="25"/>
      <c r="D13" s="26">
        <f>D14</f>
        <v>620.72445</v>
      </c>
      <c r="E13" s="27">
        <f>E14</f>
        <v>618.13528</v>
      </c>
      <c r="F13" s="28">
        <f t="shared" si="0"/>
        <v>0.9958287932753412</v>
      </c>
    </row>
    <row r="14" spans="1:6" s="1" customFormat="1" ht="26.25" customHeight="1">
      <c r="A14" s="23" t="s">
        <v>18</v>
      </c>
      <c r="B14" s="24" t="s">
        <v>19</v>
      </c>
      <c r="C14" s="25"/>
      <c r="D14" s="26">
        <v>620.72445</v>
      </c>
      <c r="E14" s="27">
        <v>618.13528</v>
      </c>
      <c r="F14" s="28">
        <f t="shared" si="0"/>
        <v>0.9958287932753412</v>
      </c>
    </row>
    <row r="15" spans="1:6" s="1" customFormat="1" ht="15.75">
      <c r="A15" s="23" t="s">
        <v>20</v>
      </c>
      <c r="B15" s="24" t="s">
        <v>21</v>
      </c>
      <c r="C15" s="20" t="s">
        <v>22</v>
      </c>
      <c r="D15" s="26">
        <f>D16</f>
        <v>24883</v>
      </c>
      <c r="E15" s="27">
        <f>E16</f>
        <v>24882.81</v>
      </c>
      <c r="F15" s="28">
        <f t="shared" si="0"/>
        <v>0.9999923642647591</v>
      </c>
    </row>
    <row r="16" spans="1:6" s="1" customFormat="1" ht="15.75">
      <c r="A16" s="23" t="s">
        <v>23</v>
      </c>
      <c r="B16" s="24" t="s">
        <v>24</v>
      </c>
      <c r="C16" s="25" t="s">
        <v>25</v>
      </c>
      <c r="D16" s="26">
        <v>24883</v>
      </c>
      <c r="E16" s="27">
        <v>24882.81</v>
      </c>
      <c r="F16" s="28">
        <f t="shared" si="0"/>
        <v>0.9999923642647591</v>
      </c>
    </row>
    <row r="17" spans="1:6" s="1" customFormat="1" ht="15.75">
      <c r="A17" s="23" t="s">
        <v>26</v>
      </c>
      <c r="B17" s="24" t="s">
        <v>27</v>
      </c>
      <c r="C17" s="25" t="s">
        <v>28</v>
      </c>
      <c r="D17" s="26">
        <f>D18+D19</f>
        <v>1590</v>
      </c>
      <c r="E17" s="26">
        <f>E18+E19</f>
        <v>1352.7298099999998</v>
      </c>
      <c r="F17" s="28">
        <f t="shared" si="0"/>
        <v>0.8507734654088049</v>
      </c>
    </row>
    <row r="18" spans="1:6" s="1" customFormat="1" ht="40.5" customHeight="1">
      <c r="A18" s="23" t="s">
        <v>29</v>
      </c>
      <c r="B18" s="29" t="s">
        <v>30</v>
      </c>
      <c r="C18" s="25" t="s">
        <v>31</v>
      </c>
      <c r="D18" s="26">
        <v>150</v>
      </c>
      <c r="E18" s="27">
        <v>162.56487</v>
      </c>
      <c r="F18" s="28">
        <f t="shared" si="0"/>
        <v>1.0837658000000001</v>
      </c>
    </row>
    <row r="19" spans="1:6" s="1" customFormat="1" ht="15.75">
      <c r="A19" s="23" t="s">
        <v>32</v>
      </c>
      <c r="B19" s="24" t="s">
        <v>33</v>
      </c>
      <c r="C19" s="25" t="s">
        <v>34</v>
      </c>
      <c r="D19" s="26">
        <v>1440</v>
      </c>
      <c r="E19" s="27">
        <v>1190.16494</v>
      </c>
      <c r="F19" s="28">
        <f t="shared" si="0"/>
        <v>0.8265034305555555</v>
      </c>
    </row>
    <row r="20" spans="1:6" s="1" customFormat="1" ht="15.75">
      <c r="A20" s="23" t="s">
        <v>35</v>
      </c>
      <c r="B20" s="24" t="s">
        <v>36</v>
      </c>
      <c r="C20" s="25" t="s">
        <v>37</v>
      </c>
      <c r="D20" s="26">
        <f>D21</f>
        <v>100</v>
      </c>
      <c r="E20" s="27">
        <f>E21</f>
        <v>73.43</v>
      </c>
      <c r="F20" s="28">
        <f t="shared" si="0"/>
        <v>0.7343000000000001</v>
      </c>
    </row>
    <row r="21" spans="1:6" s="1" customFormat="1" ht="50.25" customHeight="1">
      <c r="A21" s="23" t="s">
        <v>38</v>
      </c>
      <c r="B21" s="24" t="s">
        <v>39</v>
      </c>
      <c r="C21" s="25"/>
      <c r="D21" s="26">
        <v>100</v>
      </c>
      <c r="E21" s="27">
        <v>73.43</v>
      </c>
      <c r="F21" s="28">
        <f t="shared" si="0"/>
        <v>0.7343000000000001</v>
      </c>
    </row>
    <row r="22" spans="1:6" s="1" customFormat="1" ht="31.5" customHeight="1">
      <c r="A22" s="23" t="s">
        <v>40</v>
      </c>
      <c r="B22" s="24" t="s">
        <v>41</v>
      </c>
      <c r="C22" s="20" t="s">
        <v>42</v>
      </c>
      <c r="D22" s="26">
        <f>D23+D24+D25</f>
        <v>7500</v>
      </c>
      <c r="E22" s="26">
        <f>E23+E24+E25</f>
        <v>6087.010200000001</v>
      </c>
      <c r="F22" s="28">
        <f t="shared" si="0"/>
        <v>0.81160136</v>
      </c>
    </row>
    <row r="23" spans="1:6" s="1" customFormat="1" ht="51" customHeight="1">
      <c r="A23" s="23" t="s">
        <v>43</v>
      </c>
      <c r="B23" s="24" t="s">
        <v>44</v>
      </c>
      <c r="C23" s="25" t="s">
        <v>45</v>
      </c>
      <c r="D23" s="26">
        <v>3300</v>
      </c>
      <c r="E23" s="27">
        <v>2922.02682</v>
      </c>
      <c r="F23" s="28">
        <f t="shared" si="0"/>
        <v>0.8854626727272727</v>
      </c>
    </row>
    <row r="24" spans="1:6" s="1" customFormat="1" ht="54.75" customHeight="1">
      <c r="A24" s="23" t="s">
        <v>46</v>
      </c>
      <c r="B24" s="29" t="s">
        <v>47</v>
      </c>
      <c r="C24" s="25"/>
      <c r="D24" s="26">
        <v>200</v>
      </c>
      <c r="E24" s="27">
        <v>0</v>
      </c>
      <c r="F24" s="28">
        <f t="shared" si="0"/>
        <v>0</v>
      </c>
    </row>
    <row r="25" spans="1:6" s="1" customFormat="1" ht="57.75" customHeight="1">
      <c r="A25" s="23" t="s">
        <v>48</v>
      </c>
      <c r="B25" s="29" t="s">
        <v>49</v>
      </c>
      <c r="C25" s="25"/>
      <c r="D25" s="26">
        <v>4000</v>
      </c>
      <c r="E25" s="27">
        <v>3164.98338</v>
      </c>
      <c r="F25" s="28">
        <f t="shared" si="0"/>
        <v>0.7912458450000001</v>
      </c>
    </row>
    <row r="26" spans="1:6" s="1" customFormat="1" ht="27.75" customHeight="1">
      <c r="A26" s="23" t="s">
        <v>50</v>
      </c>
      <c r="B26" s="24" t="s">
        <v>51</v>
      </c>
      <c r="C26" s="25" t="s">
        <v>52</v>
      </c>
      <c r="D26" s="26">
        <f>D27</f>
        <v>50</v>
      </c>
      <c r="E26" s="27">
        <f>E27</f>
        <v>0</v>
      </c>
      <c r="F26" s="28">
        <f t="shared" si="0"/>
        <v>0</v>
      </c>
    </row>
    <row r="27" spans="1:6" s="1" customFormat="1" ht="27.75" customHeight="1">
      <c r="A27" s="23" t="s">
        <v>53</v>
      </c>
      <c r="B27" s="24" t="s">
        <v>54</v>
      </c>
      <c r="C27" s="25"/>
      <c r="D27" s="26">
        <v>50</v>
      </c>
      <c r="E27" s="27">
        <v>0</v>
      </c>
      <c r="F27" s="28">
        <f t="shared" si="0"/>
        <v>0</v>
      </c>
    </row>
    <row r="28" spans="1:6" s="1" customFormat="1" ht="31.5" customHeight="1">
      <c r="A28" s="23" t="s">
        <v>55</v>
      </c>
      <c r="B28" s="24" t="s">
        <v>56</v>
      </c>
      <c r="C28" s="25"/>
      <c r="D28" s="26">
        <f>D29+D30</f>
        <v>2500</v>
      </c>
      <c r="E28" s="27">
        <f>E29+E30</f>
        <v>1711.78384</v>
      </c>
      <c r="F28" s="28">
        <f t="shared" si="0"/>
        <v>0.6847135360000001</v>
      </c>
    </row>
    <row r="29" spans="1:6" s="1" customFormat="1" ht="63.75" customHeight="1">
      <c r="A29" s="23" t="s">
        <v>57</v>
      </c>
      <c r="B29" s="24" t="s">
        <v>58</v>
      </c>
      <c r="C29" s="25"/>
      <c r="D29" s="26">
        <v>2200</v>
      </c>
      <c r="E29" s="27">
        <v>1413.75</v>
      </c>
      <c r="F29" s="28">
        <f t="shared" si="0"/>
        <v>0.6426136363636363</v>
      </c>
    </row>
    <row r="30" spans="1:6" s="1" customFormat="1" ht="40.5" customHeight="1">
      <c r="A30" s="23" t="s">
        <v>59</v>
      </c>
      <c r="B30" s="24" t="s">
        <v>60</v>
      </c>
      <c r="C30" s="25"/>
      <c r="D30" s="26">
        <v>300</v>
      </c>
      <c r="E30" s="27">
        <v>298.03384</v>
      </c>
      <c r="F30" s="28">
        <f t="shared" si="0"/>
        <v>0.9934461333333333</v>
      </c>
    </row>
    <row r="31" spans="1:6" s="1" customFormat="1" ht="15.75">
      <c r="A31" s="23" t="s">
        <v>61</v>
      </c>
      <c r="B31" s="24" t="s">
        <v>62</v>
      </c>
      <c r="C31" s="25"/>
      <c r="D31" s="26">
        <f>D32</f>
        <v>10</v>
      </c>
      <c r="E31" s="27">
        <f>E32</f>
        <v>4.5</v>
      </c>
      <c r="F31" s="28">
        <f t="shared" si="0"/>
        <v>0.45</v>
      </c>
    </row>
    <row r="32" spans="1:6" s="1" customFormat="1" ht="27.75" customHeight="1">
      <c r="A32" s="23" t="s">
        <v>63</v>
      </c>
      <c r="B32" s="24" t="s">
        <v>64</v>
      </c>
      <c r="C32" s="25"/>
      <c r="D32" s="26">
        <v>10</v>
      </c>
      <c r="E32" s="27">
        <v>4.5</v>
      </c>
      <c r="F32" s="28">
        <f t="shared" si="0"/>
        <v>0.45</v>
      </c>
    </row>
    <row r="33" spans="1:6" s="1" customFormat="1" ht="15.75">
      <c r="A33" s="23" t="s">
        <v>65</v>
      </c>
      <c r="B33" s="24" t="s">
        <v>66</v>
      </c>
      <c r="C33" s="25"/>
      <c r="D33" s="27">
        <f>D34+D35</f>
        <v>100</v>
      </c>
      <c r="E33" s="27">
        <f>E34+E35</f>
        <v>34.17752</v>
      </c>
      <c r="F33" s="28">
        <f t="shared" si="0"/>
        <v>0.3417752</v>
      </c>
    </row>
    <row r="34" spans="1:6" s="1" customFormat="1" ht="18.75" customHeight="1">
      <c r="A34" s="23" t="s">
        <v>67</v>
      </c>
      <c r="B34" s="24" t="s">
        <v>68</v>
      </c>
      <c r="C34" s="25"/>
      <c r="D34" s="26">
        <v>0</v>
      </c>
      <c r="E34" s="27">
        <v>0</v>
      </c>
      <c r="F34" s="28"/>
    </row>
    <row r="35" spans="1:6" s="1" customFormat="1" ht="15.75">
      <c r="A35" s="23" t="s">
        <v>69</v>
      </c>
      <c r="B35" s="24" t="s">
        <v>70</v>
      </c>
      <c r="C35" s="25" t="s">
        <v>71</v>
      </c>
      <c r="D35" s="26">
        <v>100</v>
      </c>
      <c r="E35" s="27">
        <v>34.17752</v>
      </c>
      <c r="F35" s="28">
        <f aca="true" t="shared" si="1" ref="F35:F65">E35/D35</f>
        <v>0.3417752</v>
      </c>
    </row>
    <row r="36" spans="1:6" s="1" customFormat="1" ht="15.75">
      <c r="A36" s="18" t="s">
        <v>72</v>
      </c>
      <c r="B36" s="19" t="s">
        <v>73</v>
      </c>
      <c r="C36" s="20" t="s">
        <v>74</v>
      </c>
      <c r="D36" s="21">
        <f>D37</f>
        <v>74624.27003</v>
      </c>
      <c r="E36" s="30">
        <f>E37</f>
        <v>53808.02947</v>
      </c>
      <c r="F36" s="22">
        <f t="shared" si="1"/>
        <v>0.7210526742622531</v>
      </c>
    </row>
    <row r="37" spans="1:6" s="1" customFormat="1" ht="30" customHeight="1">
      <c r="A37" s="23" t="s">
        <v>75</v>
      </c>
      <c r="B37" s="24" t="s">
        <v>76</v>
      </c>
      <c r="C37" s="25" t="s">
        <v>77</v>
      </c>
      <c r="D37" s="26">
        <f>D38+D40+D45+D52</f>
        <v>74624.27003</v>
      </c>
      <c r="E37" s="26">
        <f>E38+E40+E45+E52</f>
        <v>53808.02947</v>
      </c>
      <c r="F37" s="28">
        <f t="shared" si="1"/>
        <v>0.7210526742622531</v>
      </c>
    </row>
    <row r="38" spans="1:6" s="1" customFormat="1" ht="15.75">
      <c r="A38" s="23"/>
      <c r="B38" s="19" t="s">
        <v>78</v>
      </c>
      <c r="C38" s="20"/>
      <c r="D38" s="21">
        <f>D39</f>
        <v>1268</v>
      </c>
      <c r="E38" s="30">
        <f>E39</f>
        <v>1268</v>
      </c>
      <c r="F38" s="22">
        <f t="shared" si="1"/>
        <v>1</v>
      </c>
    </row>
    <row r="39" spans="1:6" s="1" customFormat="1" ht="25.5" customHeight="1">
      <c r="A39" s="23" t="s">
        <v>102</v>
      </c>
      <c r="B39" s="31" t="s">
        <v>79</v>
      </c>
      <c r="C39" s="25" t="s">
        <v>80</v>
      </c>
      <c r="D39" s="26">
        <v>1268</v>
      </c>
      <c r="E39" s="27">
        <v>1268</v>
      </c>
      <c r="F39" s="28">
        <f t="shared" si="1"/>
        <v>1</v>
      </c>
    </row>
    <row r="40" spans="1:6" s="32" customFormat="1" ht="15.75">
      <c r="A40" s="18"/>
      <c r="B40" s="19" t="s">
        <v>81</v>
      </c>
      <c r="C40" s="20" t="s">
        <v>82</v>
      </c>
      <c r="D40" s="21">
        <f>D41+D42+D43+D44</f>
        <v>35012.42935</v>
      </c>
      <c r="E40" s="21">
        <f>E41+E42+E43+E44</f>
        <v>35012.42935</v>
      </c>
      <c r="F40" s="22">
        <f t="shared" si="1"/>
        <v>1</v>
      </c>
    </row>
    <row r="41" spans="1:6" s="1" customFormat="1" ht="89.25" customHeight="1">
      <c r="A41" s="23" t="s">
        <v>103</v>
      </c>
      <c r="B41" s="33" t="s">
        <v>112</v>
      </c>
      <c r="C41" s="25" t="s">
        <v>83</v>
      </c>
      <c r="D41" s="26">
        <v>503.31</v>
      </c>
      <c r="E41" s="27">
        <v>503.31</v>
      </c>
      <c r="F41" s="28">
        <f t="shared" si="1"/>
        <v>1</v>
      </c>
    </row>
    <row r="42" spans="1:6" s="1" customFormat="1" ht="83.25" customHeight="1">
      <c r="A42" s="23" t="s">
        <v>103</v>
      </c>
      <c r="B42" s="33" t="s">
        <v>112</v>
      </c>
      <c r="C42" s="25" t="s">
        <v>83</v>
      </c>
      <c r="D42" s="26">
        <v>31938.27829</v>
      </c>
      <c r="E42" s="27">
        <v>31938.27829</v>
      </c>
      <c r="F42" s="28">
        <f t="shared" si="1"/>
        <v>1</v>
      </c>
    </row>
    <row r="43" spans="1:6" s="1" customFormat="1" ht="75" customHeight="1">
      <c r="A43" s="23" t="s">
        <v>103</v>
      </c>
      <c r="B43" s="33" t="s">
        <v>113</v>
      </c>
      <c r="C43" s="25"/>
      <c r="D43" s="26">
        <v>1947.396</v>
      </c>
      <c r="E43" s="27">
        <v>1947.396</v>
      </c>
      <c r="F43" s="28">
        <f t="shared" si="1"/>
        <v>1</v>
      </c>
    </row>
    <row r="44" spans="1:6" s="1" customFormat="1" ht="55.5" customHeight="1">
      <c r="A44" s="23" t="s">
        <v>104</v>
      </c>
      <c r="B44" s="33" t="s">
        <v>101</v>
      </c>
      <c r="C44" s="25"/>
      <c r="D44" s="26">
        <v>623.44506</v>
      </c>
      <c r="E44" s="27">
        <v>623.44506</v>
      </c>
      <c r="F44" s="28">
        <f>E44/D44</f>
        <v>1</v>
      </c>
    </row>
    <row r="45" spans="1:6" s="1" customFormat="1" ht="15.75">
      <c r="A45" s="23"/>
      <c r="B45" s="19" t="s">
        <v>84</v>
      </c>
      <c r="C45" s="20" t="s">
        <v>85</v>
      </c>
      <c r="D45" s="21">
        <f>D46+D49+D50+D51</f>
        <v>1257.2005</v>
      </c>
      <c r="E45" s="21">
        <f>E46+E49+E50+E51</f>
        <v>898.48404</v>
      </c>
      <c r="F45" s="22">
        <f t="shared" si="1"/>
        <v>0.7146704443722383</v>
      </c>
    </row>
    <row r="46" spans="1:6" s="1" customFormat="1" ht="27.75" customHeight="1">
      <c r="A46" s="23" t="s">
        <v>105</v>
      </c>
      <c r="B46" s="24" t="s">
        <v>86</v>
      </c>
      <c r="C46" s="25"/>
      <c r="D46" s="26">
        <f>D47+D48</f>
        <v>58.7</v>
      </c>
      <c r="E46" s="27">
        <f>E47+E48</f>
        <v>58.7</v>
      </c>
      <c r="F46" s="28">
        <f t="shared" si="1"/>
        <v>1</v>
      </c>
    </row>
    <row r="47" spans="1:6" s="1" customFormat="1" ht="15.75">
      <c r="A47" s="23"/>
      <c r="B47" s="34" t="s">
        <v>114</v>
      </c>
      <c r="C47" s="35"/>
      <c r="D47" s="36">
        <v>54.215</v>
      </c>
      <c r="E47" s="37">
        <v>54.215</v>
      </c>
      <c r="F47" s="38">
        <f t="shared" si="1"/>
        <v>1</v>
      </c>
    </row>
    <row r="48" spans="1:6" s="1" customFormat="1" ht="15.75">
      <c r="A48" s="23"/>
      <c r="B48" s="34" t="s">
        <v>87</v>
      </c>
      <c r="C48" s="35"/>
      <c r="D48" s="36">
        <v>4.485</v>
      </c>
      <c r="E48" s="37">
        <v>4.485</v>
      </c>
      <c r="F48" s="38">
        <f t="shared" si="1"/>
        <v>1</v>
      </c>
    </row>
    <row r="49" spans="1:6" s="1" customFormat="1" ht="29.25" customHeight="1">
      <c r="A49" s="23" t="s">
        <v>106</v>
      </c>
      <c r="B49" s="24" t="s">
        <v>115</v>
      </c>
      <c r="C49" s="25" t="s">
        <v>88</v>
      </c>
      <c r="D49" s="26">
        <v>501.4005</v>
      </c>
      <c r="E49" s="27">
        <v>501.4005</v>
      </c>
      <c r="F49" s="28">
        <f t="shared" si="1"/>
        <v>1</v>
      </c>
    </row>
    <row r="50" spans="1:6" s="1" customFormat="1" ht="39.75" customHeight="1">
      <c r="A50" s="23" t="s">
        <v>107</v>
      </c>
      <c r="B50" s="24" t="s">
        <v>89</v>
      </c>
      <c r="C50" s="25" t="s">
        <v>90</v>
      </c>
      <c r="D50" s="26">
        <v>675.8</v>
      </c>
      <c r="E50" s="27">
        <v>317.08354</v>
      </c>
      <c r="F50" s="28">
        <f t="shared" si="1"/>
        <v>0.4691973068955313</v>
      </c>
    </row>
    <row r="51" spans="1:6" s="1" customFormat="1" ht="54.75" customHeight="1">
      <c r="A51" s="23" t="s">
        <v>108</v>
      </c>
      <c r="B51" s="24" t="s">
        <v>91</v>
      </c>
      <c r="C51" s="25" t="s">
        <v>92</v>
      </c>
      <c r="D51" s="26">
        <v>21.3</v>
      </c>
      <c r="E51" s="27">
        <v>21.3</v>
      </c>
      <c r="F51" s="28">
        <f t="shared" si="1"/>
        <v>1</v>
      </c>
    </row>
    <row r="52" spans="1:6" s="1" customFormat="1" ht="15.75">
      <c r="A52" s="18" t="s">
        <v>93</v>
      </c>
      <c r="B52" s="19" t="s">
        <v>94</v>
      </c>
      <c r="C52" s="20" t="s">
        <v>95</v>
      </c>
      <c r="D52" s="21">
        <f>SUM(D53:D64)</f>
        <v>37086.64018</v>
      </c>
      <c r="E52" s="21">
        <f>SUM(E53:E64)</f>
        <v>16629.11608</v>
      </c>
      <c r="F52" s="22">
        <f t="shared" si="1"/>
        <v>0.44838561809024996</v>
      </c>
    </row>
    <row r="53" spans="1:6" s="1" customFormat="1" ht="32.25" customHeight="1">
      <c r="A53" s="23" t="s">
        <v>109</v>
      </c>
      <c r="B53" s="39" t="s">
        <v>96</v>
      </c>
      <c r="C53" s="25" t="s">
        <v>97</v>
      </c>
      <c r="D53" s="26">
        <v>675</v>
      </c>
      <c r="E53" s="27">
        <v>675</v>
      </c>
      <c r="F53" s="28">
        <f t="shared" si="1"/>
        <v>1</v>
      </c>
    </row>
    <row r="54" spans="1:6" s="1" customFormat="1" ht="37.5" customHeight="1">
      <c r="A54" s="23" t="s">
        <v>109</v>
      </c>
      <c r="B54" s="40" t="s">
        <v>98</v>
      </c>
      <c r="C54" s="25"/>
      <c r="D54" s="26">
        <v>6351</v>
      </c>
      <c r="E54" s="27">
        <v>6351</v>
      </c>
      <c r="F54" s="28">
        <f t="shared" si="1"/>
        <v>1</v>
      </c>
    </row>
    <row r="55" spans="1:6" s="1" customFormat="1" ht="57.75" customHeight="1">
      <c r="A55" s="23" t="s">
        <v>109</v>
      </c>
      <c r="B55" s="40" t="s">
        <v>116</v>
      </c>
      <c r="C55" s="25"/>
      <c r="D55" s="41">
        <v>76.8</v>
      </c>
      <c r="E55" s="27">
        <v>76.8</v>
      </c>
      <c r="F55" s="28">
        <f t="shared" si="1"/>
        <v>1</v>
      </c>
    </row>
    <row r="56" spans="1:6" s="1" customFormat="1" ht="57.75" customHeight="1">
      <c r="A56" s="23" t="s">
        <v>109</v>
      </c>
      <c r="B56" s="40" t="s">
        <v>117</v>
      </c>
      <c r="C56" s="25" t="s">
        <v>99</v>
      </c>
      <c r="D56" s="26">
        <v>480</v>
      </c>
      <c r="E56" s="27">
        <v>480</v>
      </c>
      <c r="F56" s="28">
        <f t="shared" si="1"/>
        <v>1</v>
      </c>
    </row>
    <row r="57" spans="1:6" s="1" customFormat="1" ht="16.5" customHeight="1">
      <c r="A57" s="23" t="s">
        <v>109</v>
      </c>
      <c r="B57" s="40" t="s">
        <v>118</v>
      </c>
      <c r="C57" s="25"/>
      <c r="D57" s="26">
        <v>90</v>
      </c>
      <c r="E57" s="27">
        <v>90</v>
      </c>
      <c r="F57" s="28">
        <f t="shared" si="1"/>
        <v>1</v>
      </c>
    </row>
    <row r="58" spans="1:6" s="1" customFormat="1" ht="16.5" customHeight="1">
      <c r="A58" s="23" t="s">
        <v>109</v>
      </c>
      <c r="B58" s="40" t="s">
        <v>119</v>
      </c>
      <c r="C58" s="25"/>
      <c r="D58" s="26">
        <v>123.238</v>
      </c>
      <c r="E58" s="27">
        <v>110.328</v>
      </c>
      <c r="F58" s="28">
        <f t="shared" si="1"/>
        <v>0.8952433502653403</v>
      </c>
    </row>
    <row r="59" spans="1:6" s="1" customFormat="1" ht="24" customHeight="1">
      <c r="A59" s="23" t="s">
        <v>109</v>
      </c>
      <c r="B59" s="40" t="s">
        <v>120</v>
      </c>
      <c r="C59" s="25"/>
      <c r="D59" s="26">
        <v>250</v>
      </c>
      <c r="E59" s="27">
        <v>250</v>
      </c>
      <c r="F59" s="28">
        <f t="shared" si="1"/>
        <v>1</v>
      </c>
    </row>
    <row r="60" spans="1:6" s="1" customFormat="1" ht="24" customHeight="1">
      <c r="A60" s="23" t="s">
        <v>109</v>
      </c>
      <c r="B60" s="40" t="s">
        <v>123</v>
      </c>
      <c r="C60" s="25"/>
      <c r="D60" s="26">
        <v>199</v>
      </c>
      <c r="E60" s="27">
        <v>199</v>
      </c>
      <c r="F60" s="28">
        <f t="shared" si="1"/>
        <v>1</v>
      </c>
    </row>
    <row r="61" spans="1:6" s="1" customFormat="1" ht="24" customHeight="1">
      <c r="A61" s="23" t="s">
        <v>109</v>
      </c>
      <c r="B61" s="40" t="s">
        <v>110</v>
      </c>
      <c r="C61" s="25"/>
      <c r="D61" s="26">
        <v>1400</v>
      </c>
      <c r="E61" s="27">
        <v>1400</v>
      </c>
      <c r="F61" s="28">
        <f t="shared" si="1"/>
        <v>1</v>
      </c>
    </row>
    <row r="62" spans="1:6" s="1" customFormat="1" ht="24" customHeight="1">
      <c r="A62" s="23" t="s">
        <v>109</v>
      </c>
      <c r="B62" s="40" t="s">
        <v>124</v>
      </c>
      <c r="C62" s="25"/>
      <c r="D62" s="26">
        <v>21926.96118</v>
      </c>
      <c r="E62" s="27">
        <v>1482.34708</v>
      </c>
      <c r="F62" s="28">
        <f t="shared" si="1"/>
        <v>0.06760385389618317</v>
      </c>
    </row>
    <row r="63" spans="1:6" s="1" customFormat="1" ht="24" customHeight="1">
      <c r="A63" s="23" t="s">
        <v>109</v>
      </c>
      <c r="B63" s="40" t="s">
        <v>122</v>
      </c>
      <c r="C63" s="25"/>
      <c r="D63" s="26">
        <v>5000</v>
      </c>
      <c r="E63" s="27">
        <v>5000</v>
      </c>
      <c r="F63" s="28">
        <f t="shared" si="1"/>
        <v>1</v>
      </c>
    </row>
    <row r="64" spans="1:6" s="1" customFormat="1" ht="45" customHeight="1">
      <c r="A64" s="23" t="s">
        <v>109</v>
      </c>
      <c r="B64" s="40" t="s">
        <v>121</v>
      </c>
      <c r="C64" s="25"/>
      <c r="D64" s="26">
        <v>514.641</v>
      </c>
      <c r="E64" s="27">
        <v>514.641</v>
      </c>
      <c r="F64" s="28">
        <f t="shared" si="1"/>
        <v>1</v>
      </c>
    </row>
    <row r="65" spans="1:6" s="1" customFormat="1" ht="15.75">
      <c r="A65" s="23"/>
      <c r="B65" s="42" t="s">
        <v>100</v>
      </c>
      <c r="C65" s="43"/>
      <c r="D65" s="21">
        <f>D11+D36</f>
        <v>138497.99448</v>
      </c>
      <c r="E65" s="21">
        <f>E11+E36</f>
        <v>116820.36110000001</v>
      </c>
      <c r="F65" s="22">
        <f t="shared" si="1"/>
        <v>0.8434805250329428</v>
      </c>
    </row>
    <row r="66" s="1" customFormat="1" ht="15.75">
      <c r="F66" s="3"/>
    </row>
    <row r="67" s="1" customFormat="1" ht="15.75">
      <c r="F67" s="3"/>
    </row>
    <row r="68" s="1" customFormat="1" ht="15.75">
      <c r="F68" s="3"/>
    </row>
    <row r="69" s="1" customFormat="1" ht="15.75">
      <c r="F69" s="3"/>
    </row>
    <row r="70" s="1" customFormat="1" ht="15.75">
      <c r="F70" s="3"/>
    </row>
    <row r="71" s="1" customFormat="1" ht="15.75">
      <c r="F71" s="3"/>
    </row>
    <row r="72" s="1" customFormat="1" ht="15.75">
      <c r="F72" s="3"/>
    </row>
    <row r="73" s="1" customFormat="1" ht="15.75">
      <c r="F73" s="3"/>
    </row>
    <row r="74" s="1" customFormat="1" ht="15.75">
      <c r="F74" s="3"/>
    </row>
    <row r="75" s="1" customFormat="1" ht="15.75">
      <c r="F75" s="3"/>
    </row>
    <row r="76" s="1" customFormat="1" ht="15.75">
      <c r="F76" s="3"/>
    </row>
    <row r="77" s="1" customFormat="1" ht="15.75">
      <c r="F77" s="3"/>
    </row>
  </sheetData>
  <sheetProtection selectLockedCells="1" selectUnlockedCells="1"/>
  <mergeCells count="8">
    <mergeCell ref="A5:F5"/>
    <mergeCell ref="A6:F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fitToHeight="26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СДОГП</cp:lastModifiedBy>
  <cp:lastPrinted>2020-06-28T23:56:55Z</cp:lastPrinted>
  <dcterms:modified xsi:type="dcterms:W3CDTF">2020-06-28T23:56:58Z</dcterms:modified>
  <cp:category/>
  <cp:version/>
  <cp:contentType/>
  <cp:contentStatus/>
</cp:coreProperties>
</file>